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40" windowHeight="8270" activeTab="9"/>
  </bookViews>
  <sheets>
    <sheet name="Príjmy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SUM" sheetId="10" r:id="rId10"/>
  </sheets>
  <definedNames>
    <definedName name="_xlnm.Print_Titles" localSheetId="7">'P7'!$1:$9</definedName>
    <definedName name="_xlnm.Print_Area" localSheetId="1">'P1'!$A$1:$L$50</definedName>
    <definedName name="_xlnm.Print_Area" localSheetId="2">'P2'!$A$1:$L$14</definedName>
    <definedName name="_xlnm.Print_Area" localSheetId="3">'P3'!$A$1:$L$31</definedName>
    <definedName name="_xlnm.Print_Area" localSheetId="4">'P4'!$A$1:$L$37</definedName>
    <definedName name="_xlnm.Print_Area" localSheetId="5">'P5'!$A$1:$L$41</definedName>
    <definedName name="_xlnm.Print_Area" localSheetId="6">'P6'!$A$1:$L$60</definedName>
    <definedName name="_xlnm.Print_Area" localSheetId="7">'P7'!$A$1:$L$55</definedName>
    <definedName name="_xlnm.Print_Area" localSheetId="8">'P8'!$A$1:$L$16</definedName>
    <definedName name="_xlnm.Print_Area" localSheetId="0">'Príjmy'!$A$1:$H$117</definedName>
    <definedName name="_xlnm.Print_Area" localSheetId="9">'SUM'!$A$1:$E$37</definedName>
  </definedNames>
  <calcPr fullCalcOnLoad="1"/>
</workbook>
</file>

<file path=xl/sharedStrings.xml><?xml version="1.0" encoding="utf-8"?>
<sst xmlns="http://schemas.openxmlformats.org/spreadsheetml/2006/main" count="814" uniqueCount="465">
  <si>
    <t>007</t>
  </si>
  <si>
    <t xml:space="preserve">Granty </t>
  </si>
  <si>
    <t>Z ostatných finančných operácií</t>
  </si>
  <si>
    <t>Prevod prostriedkov z peňažných fondov</t>
  </si>
  <si>
    <t>Pokuty, penále a iné sankcie</t>
  </si>
  <si>
    <t>Za porušenie predpisov</t>
  </si>
  <si>
    <t>Poplatky a platby z nepriemyselného a náhodného predaja služieb</t>
  </si>
  <si>
    <t xml:space="preserve">Úroky z tuzemských úverov, pôžičiek a  vkladov </t>
  </si>
  <si>
    <t>Verejná zeleň</t>
  </si>
  <si>
    <t>Detské ihriská</t>
  </si>
  <si>
    <t>Podporná činnosť - správa obce</t>
  </si>
  <si>
    <t>Rozvoj obcí</t>
  </si>
  <si>
    <t>Nakladanie s odpadmi</t>
  </si>
  <si>
    <t>Materiál</t>
  </si>
  <si>
    <t>Povinnosti v zmysle zákona o verejnom zdravotn.</t>
  </si>
  <si>
    <t>Bezpečnosť a ochrana zdravia pri práci</t>
  </si>
  <si>
    <t>Energie, voda a komunikácie</t>
  </si>
  <si>
    <t>Výsledok hospodárenia</t>
  </si>
  <si>
    <t>Ostatné tovary a služby</t>
  </si>
  <si>
    <t>Stravovanie</t>
  </si>
  <si>
    <t>Sociálny fond</t>
  </si>
  <si>
    <t>Poplatky banke</t>
  </si>
  <si>
    <t>19</t>
  </si>
  <si>
    <t>20</t>
  </si>
  <si>
    <t>1</t>
  </si>
  <si>
    <t>2</t>
  </si>
  <si>
    <t>3</t>
  </si>
  <si>
    <t>4</t>
  </si>
  <si>
    <t>5</t>
  </si>
  <si>
    <t>Kapitálové výdavky</t>
  </si>
  <si>
    <t>Bežné výdavky</t>
  </si>
  <si>
    <t>003</t>
  </si>
  <si>
    <t>001</t>
  </si>
  <si>
    <t>002</t>
  </si>
  <si>
    <t>012</t>
  </si>
  <si>
    <t>004</t>
  </si>
  <si>
    <t>005</t>
  </si>
  <si>
    <t>Iné nedaňové príjmy</t>
  </si>
  <si>
    <t>Deratizácia verejných plôch zelene</t>
  </si>
  <si>
    <t>Známky pre psov</t>
  </si>
  <si>
    <t>6</t>
  </si>
  <si>
    <t>7</t>
  </si>
  <si>
    <t>8</t>
  </si>
  <si>
    <t>Rekreačné a športové služby</t>
  </si>
  <si>
    <t>Nájomné za prenájom</t>
  </si>
  <si>
    <t>Kultúrna spolupráca</t>
  </si>
  <si>
    <t>Správa a údržba verejných priestranstiev</t>
  </si>
  <si>
    <t>Poistné a príspevky do poisťovní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</si>
  <si>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</si>
  <si>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</si>
  <si>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</si>
  <si>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</si>
  <si>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</si>
  <si>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</si>
  <si>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</si>
  <si>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</si>
  <si>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</si>
  <si>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</si>
  <si>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</si>
  <si>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Prevod z rezervného fondu</t>
  </si>
  <si>
    <t>A) Bežné príjmy</t>
  </si>
  <si>
    <t>Názov rozpočtovej jednotky</t>
  </si>
  <si>
    <t>Daňové príjmy</t>
  </si>
  <si>
    <t>Výnos dane z príjmov pre územnú samosprávu</t>
  </si>
  <si>
    <t>Nedaňové príjmy</t>
  </si>
  <si>
    <t>Príjmy z prenájmu pozemkov</t>
  </si>
  <si>
    <t>Z prenájmu budov, garáži a ost.</t>
  </si>
  <si>
    <t>B) Kapitálové príjmy</t>
  </si>
  <si>
    <t>C) Finančné operácie príjmové</t>
  </si>
  <si>
    <t>Daň z príjmov a kapitálového majetku</t>
  </si>
  <si>
    <t>Príjmy z vlastníctva</t>
  </si>
  <si>
    <t>Príjmy z podnikania a vlastníctva majetku</t>
  </si>
  <si>
    <t>Administratívne poplatky a iné poplatky a platby</t>
  </si>
  <si>
    <t xml:space="preserve">Administratívne poplatky </t>
  </si>
  <si>
    <t>Ostatné príjmy</t>
  </si>
  <si>
    <t>Z dobropisov</t>
  </si>
  <si>
    <t>027</t>
  </si>
  <si>
    <t>Iné</t>
  </si>
  <si>
    <t>Z účtov finančného hospodárenia</t>
  </si>
  <si>
    <t>Tuzemské bežné granty a transfery</t>
  </si>
  <si>
    <t>Cestovné</t>
  </si>
  <si>
    <t>Dopravné</t>
  </si>
  <si>
    <t>Poistenie majetku</t>
  </si>
  <si>
    <t>Audit účtovníctva</t>
  </si>
  <si>
    <t>Dohody na upratovanie trhoviska</t>
  </si>
  <si>
    <t>Odvoz odpadu</t>
  </si>
  <si>
    <t>Výmena a doplňanie lavičiek v MČ, obnova náterov na lavičkách</t>
  </si>
  <si>
    <t>Lavičky v MČ</t>
  </si>
  <si>
    <t>Ochrana životného prostredia</t>
  </si>
  <si>
    <t>d) výroba a osadzovanie zábradlí</t>
  </si>
  <si>
    <t>Civilná ochrana</t>
  </si>
  <si>
    <t>Údržba miestnych komunikácií</t>
  </si>
  <si>
    <t>a) údržba ciest, chodníkov, vpustí v medziblokovom priestore</t>
  </si>
  <si>
    <t>Ochrana životného prostredia inde neklasifikovaná</t>
  </si>
  <si>
    <t>c) oprava jám a výtlkov, osadzovanie zábran</t>
  </si>
  <si>
    <t>Staroba</t>
  </si>
  <si>
    <t xml:space="preserve">Mzdy, platy a ostatné osobné vyrovnania             </t>
  </si>
  <si>
    <t>Pracovné odevy, obuv</t>
  </si>
  <si>
    <t>Potraviny pre klientov</t>
  </si>
  <si>
    <t>Palivo, mazivá, oleje do auta</t>
  </si>
  <si>
    <t>Servis, údržba a opravy služobného auta</t>
  </si>
  <si>
    <t>Poistné služobného auta</t>
  </si>
  <si>
    <t>Služby</t>
  </si>
  <si>
    <t>Odmeny na základe dohôd</t>
  </si>
  <si>
    <t>Nemocenské dávky</t>
  </si>
  <si>
    <t>Zvoz a odvoz  komunálneho odpadu</t>
  </si>
  <si>
    <t>Dávky sociálnej pomoci - pomoc občanom v hmotnej núdzi</t>
  </si>
  <si>
    <t>Športové akcie</t>
  </si>
  <si>
    <t xml:space="preserve">Kultúrne služby </t>
  </si>
  <si>
    <t>Adminístratívne poplatky ostatné          - SP evidencia obyvateľstva</t>
  </si>
  <si>
    <t>Evidencia chovu zvierat</t>
  </si>
  <si>
    <t>Evidencia obyvateľstva</t>
  </si>
  <si>
    <t xml:space="preserve">Mzdy, platy a ostatné osobné vyrovnania              </t>
  </si>
  <si>
    <t>Evidencia stavieb, budov, ulíc, verejných priestranstiev</t>
  </si>
  <si>
    <t>Rozvoj bývania</t>
  </si>
  <si>
    <t>Náboženské a iné spoločenské služby</t>
  </si>
  <si>
    <t>Členstvo v združeniach</t>
  </si>
  <si>
    <t>Účtovníctvo</t>
  </si>
  <si>
    <t>Petície, sťažnosti, podania</t>
  </si>
  <si>
    <t xml:space="preserve">Audit </t>
  </si>
  <si>
    <t xml:space="preserve">                                                              - SP výherné automaty</t>
  </si>
  <si>
    <t>Poistné a príspevky do poisťovní AČ</t>
  </si>
  <si>
    <t>Nákup materiálu pre AČ</t>
  </si>
  <si>
    <t>Poistné pre AČ</t>
  </si>
  <si>
    <t>celkom</t>
  </si>
  <si>
    <t>rekonštrukcie povrchov, opravy jám, výtlkov, osadzovanie zábran</t>
  </si>
  <si>
    <t>doplňanie chýbajúcich cesných kanalizačných vpustí a poklopov</t>
  </si>
  <si>
    <t>doplňanie chýbajúcich dopravných značiek a dopravného značenia</t>
  </si>
  <si>
    <t>zimná údržba na verejných priestranstvách v správe MČ,</t>
  </si>
  <si>
    <t>zimná údržba na na komunikáciách nezverených do správy MČ,</t>
  </si>
  <si>
    <t>Ostatné služby</t>
  </si>
  <si>
    <t>Odchodné do dôchodku</t>
  </si>
  <si>
    <t>24</t>
  </si>
  <si>
    <t>Príjmy za vydobyté nerasty</t>
  </si>
  <si>
    <t>e) oprava a úprava jestvujúcich komunikácií, parkovísk pre parkovanie osobných áut</t>
  </si>
  <si>
    <t>Všeobecné služby AČ</t>
  </si>
  <si>
    <t>Športové aktivity v MČ</t>
  </si>
  <si>
    <t>Vysielacie a vydavateľské služby</t>
  </si>
  <si>
    <t xml:space="preserve">Opravy a údržba budovy ZOS </t>
  </si>
  <si>
    <t>12a</t>
  </si>
  <si>
    <t>Dávky nemocenského poistenia</t>
  </si>
  <si>
    <t>28</t>
  </si>
  <si>
    <t>Obnova trhovísk</t>
  </si>
  <si>
    <t>30</t>
  </si>
  <si>
    <t>09.1.2</t>
  </si>
  <si>
    <t>Vzdelávane zamestnancov</t>
  </si>
  <si>
    <t>g) oprava miest pre invalidov</t>
  </si>
  <si>
    <t>26</t>
  </si>
  <si>
    <t>f) zriadenie nových parkovacích miest v MČ</t>
  </si>
  <si>
    <t>ROEP - register obnovy evidencie pozemkov</t>
  </si>
  <si>
    <t>AČ - aktivačná činnosť</t>
  </si>
  <si>
    <t>SP - správne poplatky</t>
  </si>
  <si>
    <t>MÚ - miestny úrad</t>
  </si>
  <si>
    <t>Kategória</t>
  </si>
  <si>
    <t>Položka</t>
  </si>
  <si>
    <t>Podpoložka</t>
  </si>
  <si>
    <t>008</t>
  </si>
  <si>
    <t>Granty a transfery</t>
  </si>
  <si>
    <t>Z rezervného fondu obce</t>
  </si>
  <si>
    <t>Príjmy za stravné - zamestnanci</t>
  </si>
  <si>
    <t xml:space="preserve">                             - dôchodcovia</t>
  </si>
  <si>
    <t>Funkčná klasifikácia</t>
  </si>
  <si>
    <t>Ukazovateľ</t>
  </si>
  <si>
    <t xml:space="preserve">Poistné a príspevky do poisťovní </t>
  </si>
  <si>
    <t>Tlačivá (príjmové doklady)</t>
  </si>
  <si>
    <t>Materiál, čistiace potreby</t>
  </si>
  <si>
    <t>Nájomné soc. zariadenia</t>
  </si>
  <si>
    <t>Výroba a montáž uličných tabúľ, súpisných čísel a inform.zar.</t>
  </si>
  <si>
    <t>Mimoklubové aktivity seniorov</t>
  </si>
  <si>
    <t xml:space="preserve">Amfik uvádza </t>
  </si>
  <si>
    <t>Prímestské tábory</t>
  </si>
  <si>
    <t>Projekt bezpečnosť pri školách</t>
  </si>
  <si>
    <t xml:space="preserve">Opravy a údržba </t>
  </si>
  <si>
    <t>5.</t>
  </si>
  <si>
    <t>Oprava v budove MÚ a okolia</t>
  </si>
  <si>
    <t>Odmeny poslancom</t>
  </si>
  <si>
    <t>27</t>
  </si>
  <si>
    <t>Členské príspevky (Cassoviainfo, Asociácia prednostov)</t>
  </si>
  <si>
    <t>Povinnosti v zmysle zákona o ver. zdrav. starostlivosti</t>
  </si>
  <si>
    <t>Tuzemské kapitálové granty a transfery</t>
  </si>
  <si>
    <t>Z rozpočtu obce (MMK) - činnosť OS</t>
  </si>
  <si>
    <t xml:space="preserve">                                       - prenesený výkon štátnej správy - REGOB</t>
  </si>
  <si>
    <t>Zo štátneho rozpočtu    - činnosť ZOS</t>
  </si>
  <si>
    <t xml:space="preserve">                                                              - ZOS</t>
  </si>
  <si>
    <t xml:space="preserve">                                                              - OS</t>
  </si>
  <si>
    <t xml:space="preserve">                                                              - rybárske lístky</t>
  </si>
  <si>
    <t xml:space="preserve">                                                              - vodné, el. energiu, teplo</t>
  </si>
  <si>
    <t xml:space="preserve">                                                              - prímestský detský tábor</t>
  </si>
  <si>
    <t xml:space="preserve">                                                              - Advent na Mieri (energie)</t>
  </si>
  <si>
    <t xml:space="preserve">                                                              - SP známky pre psov</t>
  </si>
  <si>
    <t xml:space="preserve">F I N A N Č N É   O P E R Á C I E </t>
  </si>
  <si>
    <t>Príjmy</t>
  </si>
  <si>
    <t>Podprogram</t>
  </si>
  <si>
    <t>37</t>
  </si>
  <si>
    <t xml:space="preserve">Poplatky a odvody- súdny spor </t>
  </si>
  <si>
    <t>Bežný transfer na stravovanie dôchodcov</t>
  </si>
  <si>
    <t>Rutinná a štandardná údržba výpočtovej techniky, nábytku a iné</t>
  </si>
  <si>
    <t>Priestupkové konanie v odpadovom hospodárstve</t>
  </si>
  <si>
    <t>Bezpečnosť pri školách</t>
  </si>
  <si>
    <t>08.3.0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</si>
  <si>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</si>
  <si>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</si>
  <si>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Odvody za poslancov</t>
  </si>
  <si>
    <t>02.2.0</t>
  </si>
  <si>
    <t>05.6.0</t>
  </si>
  <si>
    <t>06.2.0</t>
  </si>
  <si>
    <t>06.1.0</t>
  </si>
  <si>
    <t>05.1.0</t>
  </si>
  <si>
    <t>PROGRAM 3: Miestne komunikácie nezverené do správy MČ</t>
  </si>
  <si>
    <t>04.5.1</t>
  </si>
  <si>
    <t>08.2.0</t>
  </si>
  <si>
    <t>08.1.0</t>
  </si>
  <si>
    <t>10.7.0</t>
  </si>
  <si>
    <t>01.1.2</t>
  </si>
  <si>
    <t>08.4.0</t>
  </si>
  <si>
    <t>Nákup výpočtovej techniky</t>
  </si>
  <si>
    <t>Členské príspevky (Združenie kontrolórov)</t>
  </si>
  <si>
    <t>4.7</t>
  </si>
  <si>
    <t xml:space="preserve">                                                              - Severská desiatka</t>
  </si>
  <si>
    <t>Energie (vodné, stočné, elektrina)</t>
  </si>
  <si>
    <t>d) doplnenie chýbajúcich cestných kanalizačných vpustí a poklopov</t>
  </si>
  <si>
    <t xml:space="preserve">Sumarizácia </t>
  </si>
  <si>
    <t>z toho:</t>
  </si>
  <si>
    <t xml:space="preserve">             Program 1:   Služby občanom</t>
  </si>
  <si>
    <t xml:space="preserve">             Program 2:  Odpadové hospodárstvo</t>
  </si>
  <si>
    <t xml:space="preserve">             Program 3:   Komunikácie</t>
  </si>
  <si>
    <t xml:space="preserve">             Program 4:   Kultúra a šport</t>
  </si>
  <si>
    <t xml:space="preserve">             Program 5:   Prostredie pre život</t>
  </si>
  <si>
    <t xml:space="preserve">             Program 6:   Sociálne služby</t>
  </si>
  <si>
    <t xml:space="preserve">             Program 7:   Podporná činnosť</t>
  </si>
  <si>
    <t>Rozdiel príjmov a výdavkov bežného rozpočtu</t>
  </si>
  <si>
    <t>Schodok, prebytok</t>
  </si>
  <si>
    <t>a) odstraňovanie nelegálnych skládok</t>
  </si>
  <si>
    <t xml:space="preserve">h) maľovanie čiar, značky </t>
  </si>
  <si>
    <t>Zimná údržba na verejných priestranstvách</t>
  </si>
  <si>
    <t>Zimná údržba na komunikáciách</t>
  </si>
  <si>
    <t>Kamerový systém</t>
  </si>
  <si>
    <t>b) kosenie v MĆ</t>
  </si>
  <si>
    <t>c) odpratávanie žľabov, kanálov, chodníkov</t>
  </si>
  <si>
    <t>Trhoviská Mier, Merkúr, Podhradová</t>
  </si>
  <si>
    <t xml:space="preserve">                                       - venčoviská</t>
  </si>
  <si>
    <t xml:space="preserve">Organizovanie kultúrnych aktivít </t>
  </si>
  <si>
    <t>Z odvodu hazardných hier a videohier</t>
  </si>
  <si>
    <t xml:space="preserve">                                       - činnosť ZOS</t>
  </si>
  <si>
    <t xml:space="preserve">Jednorazové dávky </t>
  </si>
  <si>
    <t>Mimoriadna finančná pomoc</t>
  </si>
  <si>
    <t>01.1.1</t>
  </si>
  <si>
    <t>Výkonné a zákonodarné orgány</t>
  </si>
  <si>
    <t>Finančné a rozpočtové záležitosti</t>
  </si>
  <si>
    <t>7.1.1</t>
  </si>
  <si>
    <t>7.1.2</t>
  </si>
  <si>
    <t>7.2</t>
  </si>
  <si>
    <t>7.3</t>
  </si>
  <si>
    <t>6.1.1</t>
  </si>
  <si>
    <t>6.1.3</t>
  </si>
  <si>
    <t>6.3</t>
  </si>
  <si>
    <t>6.5</t>
  </si>
  <si>
    <t>10.2.0</t>
  </si>
  <si>
    <t>Staroba - Zariadenie opatrovateľskej služby                                     (celoročný pobyt s opatrovateľskou službou)</t>
  </si>
  <si>
    <t xml:space="preserve">Staroba - Opatrovateľská služba v byte občana </t>
  </si>
  <si>
    <t>Staroba - Bežné transfery  jednotlivcom</t>
  </si>
  <si>
    <t>Sociálna pomoc občanom v hmotnej a sociálnej núdzi</t>
  </si>
  <si>
    <t>5.5</t>
  </si>
  <si>
    <t>5.4</t>
  </si>
  <si>
    <t>5.3</t>
  </si>
  <si>
    <t>5.2.2</t>
  </si>
  <si>
    <t>5.2.1</t>
  </si>
  <si>
    <t>4.6</t>
  </si>
  <si>
    <t>4.5</t>
  </si>
  <si>
    <t>4.4</t>
  </si>
  <si>
    <t>4.3</t>
  </si>
  <si>
    <t>4.2</t>
  </si>
  <si>
    <t>3.1.1</t>
  </si>
  <si>
    <t>3.1.2</t>
  </si>
  <si>
    <t>3.2</t>
  </si>
  <si>
    <t>2.1</t>
  </si>
  <si>
    <t>2.2</t>
  </si>
  <si>
    <t>1.9</t>
  </si>
  <si>
    <t>1.5</t>
  </si>
  <si>
    <t>1.4</t>
  </si>
  <si>
    <t>1.3</t>
  </si>
  <si>
    <t>1.1.2</t>
  </si>
  <si>
    <t>1.1.1</t>
  </si>
  <si>
    <t>Výkonné a zákonodarné orgány - REGOB</t>
  </si>
  <si>
    <t>Primárne vzdelávanie</t>
  </si>
  <si>
    <t>Rozvoj obcí - Trhovisko Mier</t>
  </si>
  <si>
    <t>Rozvoj obcí - Trhovisko Merkúr</t>
  </si>
  <si>
    <t>01.6.0</t>
  </si>
  <si>
    <t>Všeobecné verejné služby inde neklasifikované</t>
  </si>
  <si>
    <t>Údržba nástupíšt MHD</t>
  </si>
  <si>
    <t>a) terénne úpravy (materiál)</t>
  </si>
  <si>
    <t>Street workoutové ihriská</t>
  </si>
  <si>
    <t>5.6</t>
  </si>
  <si>
    <t>Trhovisko Merkúr</t>
  </si>
  <si>
    <t>Námestie Jána Mathého</t>
  </si>
  <si>
    <t>Prechodové chodníky a schodiská Podhradová</t>
  </si>
  <si>
    <t>Prechodové chodníky a schodiská Kalvária</t>
  </si>
  <si>
    <t>Kultúrne aktivity</t>
  </si>
  <si>
    <t xml:space="preserve">                                       - športové aktivity</t>
  </si>
  <si>
    <t>Športové aktivity - mesto Košice</t>
  </si>
  <si>
    <t xml:space="preserve">                                                              - SP kopírovanie</t>
  </si>
  <si>
    <t xml:space="preserve">Príspevky </t>
  </si>
  <si>
    <t xml:space="preserve">                                       - prenesený výkon štátnej správy - Register adries</t>
  </si>
  <si>
    <t>Transfery v rámci verejnej správy</t>
  </si>
  <si>
    <t>Kapitálové príjmy spolu</t>
  </si>
  <si>
    <t xml:space="preserve">Finančné operácie spolu </t>
  </si>
  <si>
    <t>Bežné príjmy spolu</t>
  </si>
  <si>
    <t>Výkonné a zákonodarné orgány - Register adries</t>
  </si>
  <si>
    <t>Tabule "Zákaz vynášania odpadu"</t>
  </si>
  <si>
    <t xml:space="preserve">Mzdy, platy a ostatné osobné vyrovnania AČ         </t>
  </si>
  <si>
    <t>Nákup stravných lístkov pre dôchodcov</t>
  </si>
  <si>
    <t>42</t>
  </si>
  <si>
    <t>Opravy - poistné udalosti na majetku</t>
  </si>
  <si>
    <t xml:space="preserve">OS - opatrovateľská služba </t>
  </si>
  <si>
    <t xml:space="preserve">ZOS - zariadenie opatrovateľskej služby </t>
  </si>
  <si>
    <t>Použité skratky:</t>
  </si>
  <si>
    <t>REGOB - register obyvateľov</t>
  </si>
  <si>
    <t>MMK - Magistrát mesta Košice</t>
  </si>
  <si>
    <t>Bežné výdavky spolu</t>
  </si>
  <si>
    <t>Kapitálové výdavky spolu</t>
  </si>
  <si>
    <t>Rozdiel príjmov a výdavkov kapitálového rozpočtu</t>
  </si>
  <si>
    <t>PRÍJMY SPOLU (bežné + kapitálové)</t>
  </si>
  <si>
    <t>VÝDAVKY SPOLU (bežné + kapitálové)</t>
  </si>
  <si>
    <t>VZN - všeobecné záväzné nariadenie</t>
  </si>
  <si>
    <t>DC - denné centrum</t>
  </si>
  <si>
    <t>MČ - mestská časť</t>
  </si>
  <si>
    <t>Detské jasle Gerlachovská</t>
  </si>
  <si>
    <t>Mzdy, platy a ostatné osobné vyrovnania  (starosta, kontrolór)</t>
  </si>
  <si>
    <t>Mzdy, platy a ostatné osobné vyrovnania  (prednosta, zamestnanci MÚ)</t>
  </si>
  <si>
    <t>Reprezentačné starosta, miestne zastupiteľstvo, miestna rada, komisie</t>
  </si>
  <si>
    <t>Úžitkové vozidlo</t>
  </si>
  <si>
    <t xml:space="preserve">Cestovné </t>
  </si>
  <si>
    <t>Ostatné opravy a údržba</t>
  </si>
  <si>
    <t xml:space="preserve">                                                              - SP iné</t>
  </si>
  <si>
    <t>Štúdie a príprava ideových projektov, stavby</t>
  </si>
  <si>
    <t>Dane za tovary a služby</t>
  </si>
  <si>
    <t>Daň za psa</t>
  </si>
  <si>
    <t xml:space="preserve">                                       - aktivačná činnosť</t>
  </si>
  <si>
    <t>Plocha pre voľný pohyb psov</t>
  </si>
  <si>
    <t>Z rozpočtu obce (MMK) - športoviská a detské ihriská</t>
  </si>
  <si>
    <t xml:space="preserve">             Program 8:   Voľby, referendá </t>
  </si>
  <si>
    <t xml:space="preserve">Stravovanie zamestnancov </t>
  </si>
  <si>
    <t>Stravovanie klientov</t>
  </si>
  <si>
    <t>Zabezpečenie volieb a referend</t>
  </si>
  <si>
    <t>8.1</t>
  </si>
  <si>
    <t>Referendá</t>
  </si>
  <si>
    <t>Príjmy z prenájmu pozemku (rekl. panely)</t>
  </si>
  <si>
    <t>Civilná ochrana - cvičenie</t>
  </si>
  <si>
    <t>MHD - mestská hromadná doprava</t>
  </si>
  <si>
    <t xml:space="preserve">Palivo, mazivá, oleje do auta </t>
  </si>
  <si>
    <t>43</t>
  </si>
  <si>
    <t>PROGRAM 1: SLUŽBY OBČANOM</t>
  </si>
  <si>
    <t>PROGRAM 2: ODPADOVÉ HOSPODÁRSTVO</t>
  </si>
  <si>
    <t>PROGRAM 3: KOMUNIKÁCIE</t>
  </si>
  <si>
    <t>PROGRAM 4: KULTÚRA A ŠPORT</t>
  </si>
  <si>
    <t>PROGRAM 5: PROSTREDIE PRE ŽIVOT</t>
  </si>
  <si>
    <t>PROGRAM 6: SOCIÁLNE SLUŽBY</t>
  </si>
  <si>
    <t>PROGRAM 7: PODPORNÁ ČINNOSŤ</t>
  </si>
  <si>
    <t xml:space="preserve">PROGRAM 8: VOĽBY, REFERENDÁ </t>
  </si>
  <si>
    <t>PROGRAM 1: Služby občanom</t>
  </si>
  <si>
    <t>PROGRAM 2: Odpadové hospodárstvo</t>
  </si>
  <si>
    <t>PROGRAM 5: Prostredie pre život</t>
  </si>
  <si>
    <t>PROGRAM 7: Podporná činnosť</t>
  </si>
  <si>
    <t>PROGRAM 6: Sociálne služby</t>
  </si>
  <si>
    <t>PROGRAM 8: Voľby, referendá</t>
  </si>
  <si>
    <t xml:space="preserve">Upravený                  rozpočet                </t>
  </si>
  <si>
    <t xml:space="preserve">Upravený               rozpočet          </t>
  </si>
  <si>
    <t xml:space="preserve">Upravený rozpočet            </t>
  </si>
  <si>
    <t xml:space="preserve">                                       - mimosúdne urovnanie</t>
  </si>
  <si>
    <t>017</t>
  </si>
  <si>
    <t>Z vratiek</t>
  </si>
  <si>
    <t>Kapitálové príjmy</t>
  </si>
  <si>
    <t>Príjem z predaja kapitálových aktív</t>
  </si>
  <si>
    <t xml:space="preserve">Príjmy z prenájmu trhovísk - prenájom predajnej plochy </t>
  </si>
  <si>
    <t>Príjmy z prenájmu trhovísk - prenájom predajných zariadení</t>
  </si>
  <si>
    <t xml:space="preserve">                                                              - SP overovanie </t>
  </si>
  <si>
    <t xml:space="preserve">                                       - stravovanie dôchodcov</t>
  </si>
  <si>
    <t>Rybárske lístky</t>
  </si>
  <si>
    <t>1.2</t>
  </si>
  <si>
    <t>Nákup rybárskych lístkov</t>
  </si>
  <si>
    <t>Tovary a služby</t>
  </si>
  <si>
    <t>Register obnovy evidencie pozemkov</t>
  </si>
  <si>
    <t>1.10</t>
  </si>
  <si>
    <t>Výkonné a zákonodarné orgány - ROEP</t>
  </si>
  <si>
    <t>Energie, komunikácie, poštovné</t>
  </si>
  <si>
    <t>i) dopravné projekty</t>
  </si>
  <si>
    <t xml:space="preserve">Kultúrno-spoločenské centrum </t>
  </si>
  <si>
    <t>4.8</t>
  </si>
  <si>
    <t>Program 4: Kultúra a šport</t>
  </si>
  <si>
    <t>Organizácia kultúrnych a športových aktivít v KSC</t>
  </si>
  <si>
    <t>Podpora záujmových krúžkov v Kultúrno-spoločenskom centre</t>
  </si>
  <si>
    <t>Stravovanie dôchodcov</t>
  </si>
  <si>
    <t xml:space="preserve">                                       - rozvojové projekty</t>
  </si>
  <si>
    <t>2.rozpočtové opatrenie                (MZ)</t>
  </si>
  <si>
    <t>2.rozpočtové opatrenie                   (MZ)</t>
  </si>
  <si>
    <t>2.rozpočtové opatrenie               (MZ)</t>
  </si>
  <si>
    <t>Prostriedky z predchádzajúcich rokov</t>
  </si>
  <si>
    <t>Príjmy z transakcií s finančnými aktívami a pasívami</t>
  </si>
  <si>
    <t>29</t>
  </si>
  <si>
    <t>Vratky</t>
  </si>
  <si>
    <t>41</t>
  </si>
  <si>
    <t>Bezbariérovosť</t>
  </si>
  <si>
    <t>Rekreácia zamestnancov</t>
  </si>
  <si>
    <t>25</t>
  </si>
  <si>
    <t>Odstupné</t>
  </si>
  <si>
    <t>45</t>
  </si>
  <si>
    <r>
      <t>Predvianočná akcia</t>
    </r>
    <r>
      <rPr>
        <i/>
        <sz val="7"/>
        <rFont val="Arial CE"/>
        <family val="0"/>
      </rPr>
      <t xml:space="preserve"> (do roku 2019 Advent na Mieri)</t>
    </r>
  </si>
  <si>
    <t xml:space="preserve">                                                              - Kultúrno-spoločenské centrum</t>
  </si>
  <si>
    <t>Voľby prezidenta SR</t>
  </si>
  <si>
    <t>Voľby do Európskeho parlamentu</t>
  </si>
  <si>
    <t>Voľby do NR SR</t>
  </si>
  <si>
    <t xml:space="preserve">                                       - podpora rozvoja zamestnanosti</t>
  </si>
  <si>
    <t xml:space="preserve">                                       - motorové vozidlo</t>
  </si>
  <si>
    <t xml:space="preserve">Mzdy, platy a ostatné osobné vyrovnania PRZ        </t>
  </si>
  <si>
    <t>Poistné a príspevky do poisťovní PRZ</t>
  </si>
  <si>
    <r>
      <t xml:space="preserve">Tlač a distribúcia občasníka </t>
    </r>
    <r>
      <rPr>
        <i/>
        <sz val="7"/>
        <rFont val="Arial CE"/>
        <family val="0"/>
      </rPr>
      <t>(do roku 2019 Kuriéra zo Severu)</t>
    </r>
  </si>
  <si>
    <t>Motorové vozidlo</t>
  </si>
  <si>
    <t>Vzdelávanie poslancov</t>
  </si>
  <si>
    <t>Dotácie v zmysle VZN č. 51</t>
  </si>
  <si>
    <t xml:space="preserve">Občasník </t>
  </si>
  <si>
    <t>Programový rozpočet Mestskej časti Košice - Sever na rok 2021 (v €)</t>
  </si>
  <si>
    <t>Programový rozpočet Mestskej časti Košice - Sever na rok 2021</t>
  </si>
  <si>
    <t xml:space="preserve"> Programový rozpočet Mestskej časti Košice - Sever na rok 2021 (v €)</t>
  </si>
  <si>
    <r>
      <t>Predvianočná akcia</t>
    </r>
    <r>
      <rPr>
        <i/>
        <sz val="7"/>
        <rFont val="Arial CE"/>
        <family val="0"/>
      </rPr>
      <t xml:space="preserve"> </t>
    </r>
    <r>
      <rPr>
        <sz val="8"/>
        <rFont val="Arial CE"/>
        <family val="2"/>
      </rPr>
      <t>- prenájom predajnej plochy</t>
    </r>
  </si>
  <si>
    <t>Predvianočná akcia - prenájom predajných zariadení</t>
  </si>
  <si>
    <t>Za predaj výrobkov, tovarov a služieb - spoluúčasť seniorov na akciách</t>
  </si>
  <si>
    <t xml:space="preserve">                                       - mimoriadne udalosti - pandémia</t>
  </si>
  <si>
    <t xml:space="preserve">                                       - testovanie obyvateľov</t>
  </si>
  <si>
    <t>Mimoriadne udalosti - pandémia</t>
  </si>
  <si>
    <t>Testovanie obyvateľov</t>
  </si>
  <si>
    <t xml:space="preserve">Sčítanie </t>
  </si>
  <si>
    <t>8.3</t>
  </si>
  <si>
    <t>Sčítanie obyvateľov, domov a bytov</t>
  </si>
  <si>
    <t xml:space="preserve">                                       - voľby, referendá, sčítanie </t>
  </si>
  <si>
    <t>Schválený rozpočet</t>
  </si>
  <si>
    <t xml:space="preserve">Schválený               rozpočet          </t>
  </si>
  <si>
    <t xml:space="preserve">Schválený                  rozpočet                </t>
  </si>
  <si>
    <t>015</t>
  </si>
  <si>
    <t>Za rozvoj</t>
  </si>
  <si>
    <t xml:space="preserve">                                       - ZOS - mimoriadne udalosti - pandémia</t>
  </si>
  <si>
    <t xml:space="preserve">                                       - OS - mimoriadne udalosti - pandémia</t>
  </si>
  <si>
    <t xml:space="preserve">                                       - údržby a opravy majetku </t>
  </si>
  <si>
    <t xml:space="preserve">                                       - údržby a opravy majetku mesta zvereného do správy</t>
  </si>
  <si>
    <t xml:space="preserve">                                       - údržba ZOS</t>
  </si>
  <si>
    <t xml:space="preserve">                                       - odstránenie havarijného stavu majetku mesta</t>
  </si>
  <si>
    <t xml:space="preserve">                                       - verejnoprospešné služby</t>
  </si>
  <si>
    <t>Príjem z predaja pozemkov a nehmotných aktív</t>
  </si>
  <si>
    <t xml:space="preserve">                                       - vytvorenie technického a priestorového zázemia pre OS</t>
  </si>
  <si>
    <t>Kontajneroviská</t>
  </si>
  <si>
    <t>Verejné osvetlenie</t>
  </si>
  <si>
    <t>5.1</t>
  </si>
  <si>
    <t>06.4.0</t>
  </si>
  <si>
    <t xml:space="preserve">Športoviská + street workoutové ihriská - modernizácia petang, Park duklianskych obetí / dotácia v zmysle VZN č. 51  </t>
  </si>
  <si>
    <t xml:space="preserve">Športoviská + street workoutové ihriská - ŠI Gerlachovská / dotácia v zmysle VZN č. 51  </t>
  </si>
  <si>
    <t xml:space="preserve">Detské ihrisko - Cesta pod Hradovou 34 / dotácia v zmysle VZN č. 51  </t>
  </si>
  <si>
    <t xml:space="preserve">Detské ihrisko - Letná 29-43 / dotácia v zmysle VZN č. 51  </t>
  </si>
  <si>
    <t xml:space="preserve">Detské ihrisko - Mier / dotácia v zmysle VZN č. 51  </t>
  </si>
  <si>
    <t>Vytvorenie technického a priestorového zázemia pre OS</t>
  </si>
  <si>
    <t>21</t>
  </si>
  <si>
    <t>Kancelária prvého kontaktu</t>
  </si>
  <si>
    <t>38</t>
  </si>
  <si>
    <t xml:space="preserve">Objekt Obrancov mieru </t>
  </si>
  <si>
    <t>1.rozpočtové opatrenie                (MZ)</t>
  </si>
  <si>
    <t>1.rozpočtové opatrenie               (MZ)</t>
  </si>
  <si>
    <t>1.rozpočtové opatrenie (MZ)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</si>
</sst>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_ ;\-#,##0\ "/>
    <numFmt numFmtId="183" formatCode="#,##0\ _K_č"/>
    <numFmt numFmtId="184" formatCode="#,##0.0"/>
    <numFmt numFmtId="185" formatCode="[$-405]d\.\ mmmm\ yyyy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1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0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2"/>
      <name val="Tahoma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24"/>
      <color indexed="10"/>
      <name val="Cambria"/>
      <family val="1"/>
    </font>
    <font>
      <sz val="11"/>
      <color indexed="10"/>
      <name val="Times New Roman"/>
      <family val="1"/>
    </font>
    <font>
      <b/>
      <i/>
      <sz val="11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 CE"/>
      <family val="2"/>
    </font>
    <font>
      <sz val="22"/>
      <name val="Arial CE"/>
      <family val="2"/>
    </font>
    <font>
      <i/>
      <sz val="22"/>
      <color indexed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8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7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24" borderId="8" applyNumberFormat="0" applyAlignment="0" applyProtection="0"/>
    <xf numFmtId="0" fontId="85" fillId="25" borderId="8" applyNumberFormat="0" applyAlignment="0" applyProtection="0"/>
    <xf numFmtId="0" fontId="86" fillId="25" borderId="9" applyNumberFormat="0" applyAlignment="0" applyProtection="0"/>
    <xf numFmtId="0" fontId="87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3" fontId="39" fillId="33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/>
    </xf>
    <xf numFmtId="0" fontId="4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 horizontal="right"/>
    </xf>
    <xf numFmtId="0" fontId="38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3" fillId="37" borderId="10" xfId="0" applyNumberFormat="1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vertical="center" wrapText="1"/>
    </xf>
    <xf numFmtId="3" fontId="3" fillId="37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8" fillId="34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8" fillId="38" borderId="10" xfId="0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10" fillId="19" borderId="10" xfId="0" applyNumberFormat="1" applyFont="1" applyFill="1" applyBorder="1" applyAlignment="1">
      <alignment vertical="center"/>
    </xf>
    <xf numFmtId="0" fontId="8" fillId="13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1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4" fillId="39" borderId="10" xfId="0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6" fillId="36" borderId="10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6" fillId="36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4" fillId="34" borderId="10" xfId="0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18" fillId="37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38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8" fillId="34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14" fillId="24" borderId="10" xfId="0" applyFont="1" applyFill="1" applyBorder="1" applyAlignment="1">
      <alignment vertical="center"/>
    </xf>
    <xf numFmtId="183" fontId="8" fillId="24" borderId="10" xfId="0" applyNumberFormat="1" applyFont="1" applyFill="1" applyBorder="1" applyAlignment="1">
      <alignment vertical="center" wrapText="1"/>
    </xf>
    <xf numFmtId="183" fontId="6" fillId="38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183" fontId="3" fillId="37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6" fillId="36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91" fillId="40" borderId="10" xfId="0" applyFont="1" applyFill="1" applyBorder="1" applyAlignment="1">
      <alignment horizontal="center" vertical="center"/>
    </xf>
    <xf numFmtId="49" fontId="91" fillId="40" borderId="10" xfId="0" applyNumberFormat="1" applyFont="1" applyFill="1" applyBorder="1" applyAlignment="1">
      <alignment horizontal="center" vertical="center"/>
    </xf>
    <xf numFmtId="0" fontId="91" fillId="40" borderId="10" xfId="0" applyFont="1" applyFill="1" applyBorder="1" applyAlignment="1">
      <alignment/>
    </xf>
    <xf numFmtId="0" fontId="92" fillId="0" borderId="10" xfId="0" applyFont="1" applyBorder="1" applyAlignment="1">
      <alignment horizontal="center" vertical="center"/>
    </xf>
    <xf numFmtId="49" fontId="92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/>
    </xf>
    <xf numFmtId="0" fontId="91" fillId="40" borderId="10" xfId="0" applyFont="1" applyFill="1" applyBorder="1" applyAlignment="1">
      <alignment horizontal="center" vertical="center"/>
    </xf>
    <xf numFmtId="49" fontId="91" fillId="40" borderId="10" xfId="0" applyNumberFormat="1" applyFont="1" applyFill="1" applyBorder="1" applyAlignment="1">
      <alignment horizontal="center" vertical="center"/>
    </xf>
    <xf numFmtId="0" fontId="91" fillId="40" borderId="10" xfId="0" applyFont="1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0" borderId="10" xfId="45" applyNumberFormat="1" applyFont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3" fillId="37" borderId="10" xfId="0" applyNumberFormat="1" applyFont="1" applyFill="1" applyBorder="1" applyAlignment="1">
      <alignment/>
    </xf>
    <xf numFmtId="0" fontId="4" fillId="0" borderId="10" xfId="45" applyFont="1" applyBorder="1" applyAlignment="1">
      <alignment vertical="center"/>
      <protection/>
    </xf>
    <xf numFmtId="3" fontId="3" fillId="37" borderId="10" xfId="0" applyNumberFormat="1" applyFont="1" applyFill="1" applyBorder="1" applyAlignment="1">
      <alignment horizontal="right" wrapText="1"/>
    </xf>
    <xf numFmtId="3" fontId="6" fillId="36" borderId="10" xfId="0" applyNumberFormat="1" applyFont="1" applyFill="1" applyBorder="1" applyAlignment="1">
      <alignment horizontal="right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vertical="center" wrapText="1"/>
    </xf>
    <xf numFmtId="183" fontId="6" fillId="38" borderId="10" xfId="0" applyNumberFormat="1" applyFont="1" applyFill="1" applyBorder="1" applyAlignment="1">
      <alignment vertical="center" wrapText="1"/>
    </xf>
    <xf numFmtId="183" fontId="3" fillId="37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49" fontId="3" fillId="4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vertical="center" wrapText="1"/>
    </xf>
    <xf numFmtId="49" fontId="4" fillId="0" borderId="10" xfId="45" applyNumberFormat="1" applyFont="1" applyBorder="1" applyAlignment="1">
      <alignment horizontal="center" vertical="center"/>
      <protection/>
    </xf>
    <xf numFmtId="0" fontId="4" fillId="33" borderId="10" xfId="45" applyFont="1" applyFill="1" applyBorder="1" applyAlignment="1">
      <alignment vertical="center"/>
      <protection/>
    </xf>
    <xf numFmtId="0" fontId="4" fillId="33" borderId="10" xfId="45" applyFont="1" applyFill="1" applyBorder="1" applyAlignment="1">
      <alignment vertical="center" wrapText="1"/>
      <protection/>
    </xf>
    <xf numFmtId="3" fontId="4" fillId="0" borderId="10" xfId="45" applyNumberFormat="1" applyFont="1" applyBorder="1" applyAlignment="1">
      <alignment horizontal="right" vertical="center"/>
      <protection/>
    </xf>
    <xf numFmtId="3" fontId="4" fillId="33" borderId="10" xfId="45" applyNumberFormat="1" applyFont="1" applyFill="1" applyBorder="1" applyAlignment="1">
      <alignment horizontal="right" vertical="center"/>
      <protection/>
    </xf>
    <xf numFmtId="3" fontId="3" fillId="40" borderId="10" xfId="0" applyNumberFormat="1" applyFont="1" applyFill="1" applyBorder="1" applyAlignment="1">
      <alignment horizontal="right" vertical="center" wrapText="1"/>
    </xf>
    <xf numFmtId="0" fontId="4" fillId="23" borderId="10" xfId="0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vertical="center"/>
    </xf>
    <xf numFmtId="3" fontId="6" fillId="38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37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/>
    </xf>
    <xf numFmtId="0" fontId="3" fillId="37" borderId="17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3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vertical="center"/>
    </xf>
    <xf numFmtId="0" fontId="6" fillId="36" borderId="18" xfId="0" applyFont="1" applyFill="1" applyBorder="1" applyAlignment="1">
      <alignment vertical="center"/>
    </xf>
    <xf numFmtId="0" fontId="10" fillId="23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49" fontId="53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7.28125" style="0" customWidth="1"/>
    <col min="2" max="2" width="8.8515625" style="0" customWidth="1"/>
    <col min="3" max="3" width="9.7109375" style="0" customWidth="1"/>
    <col min="4" max="4" width="50.8515625" style="0" customWidth="1"/>
    <col min="5" max="5" width="9.140625" style="0" customWidth="1"/>
    <col min="6" max="6" width="9.28125" style="0" customWidth="1"/>
    <col min="7" max="7" width="9.7109375" style="0" customWidth="1"/>
    <col min="8" max="8" width="9.421875" style="0" customWidth="1"/>
    <col min="10" max="10" width="35.8515625" style="0" customWidth="1"/>
  </cols>
  <sheetData>
    <row r="1" spans="1:8" s="25" customFormat="1" ht="15">
      <c r="A1" s="340" t="s">
        <v>420</v>
      </c>
      <c r="B1" s="341"/>
      <c r="C1" s="341"/>
      <c r="D1" s="341"/>
      <c r="E1" s="341"/>
      <c r="F1" s="341"/>
      <c r="G1" s="341"/>
      <c r="H1" s="341"/>
    </row>
    <row r="2" spans="1:8" ht="12.75" customHeight="1">
      <c r="A2" s="180"/>
      <c r="B2" s="181"/>
      <c r="C2" s="181"/>
      <c r="D2" s="182"/>
      <c r="E2" s="182"/>
      <c r="F2" s="182"/>
      <c r="G2" s="182"/>
      <c r="H2" s="182"/>
    </row>
    <row r="3" spans="1:8" s="26" customFormat="1" ht="12.75">
      <c r="A3" s="183" t="s">
        <v>60</v>
      </c>
      <c r="B3" s="185"/>
      <c r="C3" s="185"/>
      <c r="D3" s="184"/>
      <c r="E3" s="185"/>
      <c r="F3" s="185"/>
      <c r="G3" s="185"/>
      <c r="H3" s="185"/>
    </row>
    <row r="4" spans="1:8" s="22" customFormat="1" ht="30">
      <c r="A4" s="78" t="s">
        <v>153</v>
      </c>
      <c r="B4" s="78" t="s">
        <v>154</v>
      </c>
      <c r="C4" s="78" t="s">
        <v>155</v>
      </c>
      <c r="D4" s="78" t="s">
        <v>61</v>
      </c>
      <c r="E4" s="70" t="s">
        <v>434</v>
      </c>
      <c r="F4" s="301" t="s">
        <v>462</v>
      </c>
      <c r="G4" s="301" t="s">
        <v>393</v>
      </c>
      <c r="H4" s="70" t="s">
        <v>367</v>
      </c>
    </row>
    <row r="5" spans="1:8" ht="12">
      <c r="A5" s="79">
        <v>100</v>
      </c>
      <c r="B5" s="79"/>
      <c r="C5" s="80"/>
      <c r="D5" s="186" t="s">
        <v>62</v>
      </c>
      <c r="E5" s="152">
        <f>SUM(E6+E8)</f>
        <v>706321</v>
      </c>
      <c r="F5" s="152">
        <f>SUM(F6+F8)</f>
        <v>0</v>
      </c>
      <c r="G5" s="152">
        <f>SUM(G6+G8)</f>
        <v>0</v>
      </c>
      <c r="H5" s="152">
        <f>SUM(H6+H8)</f>
        <v>706321</v>
      </c>
    </row>
    <row r="6" spans="1:8" ht="12">
      <c r="A6" s="81">
        <v>110</v>
      </c>
      <c r="B6" s="81"/>
      <c r="C6" s="82"/>
      <c r="D6" s="187" t="s">
        <v>69</v>
      </c>
      <c r="E6" s="97">
        <f>E7</f>
        <v>695209</v>
      </c>
      <c r="F6" s="97">
        <f>F7</f>
        <v>0</v>
      </c>
      <c r="G6" s="97">
        <f>G7</f>
        <v>0</v>
      </c>
      <c r="H6" s="97">
        <f>H7</f>
        <v>695209</v>
      </c>
    </row>
    <row r="7" spans="1:8" ht="12">
      <c r="A7" s="83"/>
      <c r="B7" s="83">
        <v>111</v>
      </c>
      <c r="C7" s="84" t="s">
        <v>31</v>
      </c>
      <c r="D7" s="188" t="s">
        <v>63</v>
      </c>
      <c r="E7" s="120">
        <v>695209</v>
      </c>
      <c r="F7" s="100">
        <v>0</v>
      </c>
      <c r="G7" s="100">
        <v>0</v>
      </c>
      <c r="H7" s="100">
        <f>SUM(E7:G7)</f>
        <v>695209</v>
      </c>
    </row>
    <row r="8" spans="1:8" ht="12">
      <c r="A8" s="277">
        <v>130</v>
      </c>
      <c r="B8" s="277"/>
      <c r="C8" s="278"/>
      <c r="D8" s="279" t="s">
        <v>335</v>
      </c>
      <c r="E8" s="316">
        <f>SUM(E9:E10)</f>
        <v>11112</v>
      </c>
      <c r="F8" s="316">
        <f>SUM(F9:F10)</f>
        <v>0</v>
      </c>
      <c r="G8" s="316">
        <f>SUM(G9:G10)</f>
        <v>0</v>
      </c>
      <c r="H8" s="316">
        <f>SUM(H9:H10)</f>
        <v>11112</v>
      </c>
    </row>
    <row r="9" spans="1:8" ht="12">
      <c r="A9" s="280"/>
      <c r="B9" s="280">
        <v>133</v>
      </c>
      <c r="C9" s="281" t="s">
        <v>32</v>
      </c>
      <c r="D9" s="282" t="s">
        <v>336</v>
      </c>
      <c r="E9" s="120">
        <v>8472</v>
      </c>
      <c r="F9" s="100">
        <v>0</v>
      </c>
      <c r="G9" s="100">
        <v>0</v>
      </c>
      <c r="H9" s="100">
        <f>SUM(E9:G9)</f>
        <v>8472</v>
      </c>
    </row>
    <row r="10" spans="1:8" ht="12">
      <c r="A10" s="87"/>
      <c r="B10" s="87"/>
      <c r="C10" s="281" t="s">
        <v>437</v>
      </c>
      <c r="D10" s="282" t="s">
        <v>438</v>
      </c>
      <c r="E10" s="315">
        <v>2640</v>
      </c>
      <c r="F10" s="315">
        <v>0</v>
      </c>
      <c r="G10" s="315">
        <v>0</v>
      </c>
      <c r="H10" s="100">
        <f>SUM(E10:G10)</f>
        <v>2640</v>
      </c>
    </row>
    <row r="11" spans="1:8" ht="12">
      <c r="A11" s="79">
        <v>200</v>
      </c>
      <c r="B11" s="79"/>
      <c r="C11" s="80"/>
      <c r="D11" s="186" t="s">
        <v>64</v>
      </c>
      <c r="E11" s="189">
        <f>E12+E22+E44+E46</f>
        <v>345916</v>
      </c>
      <c r="F11" s="189">
        <f>F12+F22+F44+F46</f>
        <v>11500</v>
      </c>
      <c r="G11" s="189">
        <f>G12+G22+G44+G46</f>
        <v>0</v>
      </c>
      <c r="H11" s="189">
        <f>H12+H22+H44+H46</f>
        <v>357416</v>
      </c>
    </row>
    <row r="12" spans="1:8" ht="12.75" customHeight="1">
      <c r="A12" s="81">
        <v>210</v>
      </c>
      <c r="B12" s="81"/>
      <c r="C12" s="82"/>
      <c r="D12" s="187" t="s">
        <v>71</v>
      </c>
      <c r="E12" s="118">
        <f>E13</f>
        <v>44280</v>
      </c>
      <c r="F12" s="118">
        <f>F13</f>
        <v>0</v>
      </c>
      <c r="G12" s="118">
        <f>G13</f>
        <v>0</v>
      </c>
      <c r="H12" s="118">
        <f>H13</f>
        <v>44280</v>
      </c>
    </row>
    <row r="13" spans="1:8" ht="12">
      <c r="A13" s="81"/>
      <c r="B13" s="81">
        <v>212</v>
      </c>
      <c r="C13" s="82"/>
      <c r="D13" s="187" t="s">
        <v>70</v>
      </c>
      <c r="E13" s="97">
        <f>SUM(E14:E21)</f>
        <v>44280</v>
      </c>
      <c r="F13" s="97">
        <f>SUM(F14:F21)</f>
        <v>0</v>
      </c>
      <c r="G13" s="97">
        <f>SUM(G14:G21)</f>
        <v>0</v>
      </c>
      <c r="H13" s="97">
        <f>SUM(H14:H21)</f>
        <v>44280</v>
      </c>
    </row>
    <row r="14" spans="1:11" ht="12">
      <c r="A14" s="83"/>
      <c r="B14" s="83"/>
      <c r="C14" s="84" t="s">
        <v>32</v>
      </c>
      <c r="D14" s="188" t="s">
        <v>133</v>
      </c>
      <c r="E14" s="120">
        <v>2379</v>
      </c>
      <c r="F14" s="100">
        <v>0</v>
      </c>
      <c r="G14" s="100">
        <v>0</v>
      </c>
      <c r="H14" s="100">
        <f aca="true" t="shared" si="0" ref="H14:H21">SUM(E14:G14)</f>
        <v>2379</v>
      </c>
      <c r="I14" s="304"/>
      <c r="J14" s="271"/>
      <c r="K14" s="305"/>
    </row>
    <row r="15" spans="1:11" ht="12">
      <c r="A15" s="83"/>
      <c r="B15" s="83"/>
      <c r="C15" s="84" t="s">
        <v>33</v>
      </c>
      <c r="D15" s="188" t="s">
        <v>65</v>
      </c>
      <c r="E15" s="120">
        <v>1962</v>
      </c>
      <c r="F15" s="100">
        <v>0</v>
      </c>
      <c r="G15" s="100">
        <v>0</v>
      </c>
      <c r="H15" s="100">
        <f t="shared" si="0"/>
        <v>1962</v>
      </c>
      <c r="I15" s="304"/>
      <c r="J15" s="271"/>
      <c r="K15" s="305"/>
    </row>
    <row r="16" spans="1:11" ht="12">
      <c r="A16" s="83"/>
      <c r="B16" s="83"/>
      <c r="C16" s="84" t="s">
        <v>33</v>
      </c>
      <c r="D16" s="112" t="s">
        <v>346</v>
      </c>
      <c r="E16" s="120">
        <v>1638</v>
      </c>
      <c r="F16" s="100">
        <v>0</v>
      </c>
      <c r="G16" s="100">
        <v>0</v>
      </c>
      <c r="H16" s="100">
        <f t="shared" si="0"/>
        <v>1638</v>
      </c>
      <c r="I16" s="304"/>
      <c r="J16" s="271"/>
      <c r="K16" s="305"/>
    </row>
    <row r="17" spans="1:11" ht="12">
      <c r="A17" s="83"/>
      <c r="B17" s="83"/>
      <c r="C17" s="88" t="s">
        <v>33</v>
      </c>
      <c r="D17" s="112" t="s">
        <v>373</v>
      </c>
      <c r="E17" s="120">
        <v>5000</v>
      </c>
      <c r="F17" s="100">
        <v>0</v>
      </c>
      <c r="G17" s="100">
        <v>0</v>
      </c>
      <c r="H17" s="100">
        <f t="shared" si="0"/>
        <v>5000</v>
      </c>
      <c r="I17" s="304"/>
      <c r="J17" s="271"/>
      <c r="K17" s="305"/>
    </row>
    <row r="18" spans="1:11" ht="12">
      <c r="A18" s="83"/>
      <c r="B18" s="83"/>
      <c r="C18" s="88" t="s">
        <v>33</v>
      </c>
      <c r="D18" s="106" t="s">
        <v>423</v>
      </c>
      <c r="E18" s="120">
        <v>700</v>
      </c>
      <c r="F18" s="100">
        <v>0</v>
      </c>
      <c r="G18" s="100">
        <v>0</v>
      </c>
      <c r="H18" s="100">
        <f t="shared" si="0"/>
        <v>700</v>
      </c>
      <c r="I18" s="304"/>
      <c r="J18" s="271"/>
      <c r="K18" s="305"/>
    </row>
    <row r="19" spans="1:11" ht="12">
      <c r="A19" s="83"/>
      <c r="B19" s="83"/>
      <c r="C19" s="77" t="s">
        <v>31</v>
      </c>
      <c r="D19" s="188" t="s">
        <v>66</v>
      </c>
      <c r="E19" s="120">
        <v>19201</v>
      </c>
      <c r="F19" s="100">
        <v>0</v>
      </c>
      <c r="G19" s="100">
        <v>0</v>
      </c>
      <c r="H19" s="100">
        <f>SUM(E19:G19)</f>
        <v>19201</v>
      </c>
      <c r="I19" s="304"/>
      <c r="J19" s="306"/>
      <c r="K19" s="305"/>
    </row>
    <row r="20" spans="1:11" ht="12">
      <c r="A20" s="83"/>
      <c r="B20" s="83"/>
      <c r="C20" s="77" t="s">
        <v>35</v>
      </c>
      <c r="D20" s="188" t="s">
        <v>374</v>
      </c>
      <c r="E20" s="120">
        <v>13000</v>
      </c>
      <c r="F20" s="100">
        <v>0</v>
      </c>
      <c r="G20" s="100">
        <v>0</v>
      </c>
      <c r="H20" s="100">
        <f>SUM(E20:G20)</f>
        <v>13000</v>
      </c>
      <c r="I20" s="304"/>
      <c r="J20" s="271"/>
      <c r="K20" s="305"/>
    </row>
    <row r="21" spans="1:11" ht="12">
      <c r="A21" s="83"/>
      <c r="B21" s="83"/>
      <c r="C21" s="77" t="s">
        <v>35</v>
      </c>
      <c r="D21" s="106" t="s">
        <v>424</v>
      </c>
      <c r="E21" s="120">
        <v>400</v>
      </c>
      <c r="F21" s="100">
        <v>0</v>
      </c>
      <c r="G21" s="100">
        <v>0</v>
      </c>
      <c r="H21" s="100">
        <f t="shared" si="0"/>
        <v>400</v>
      </c>
      <c r="I21" s="304"/>
      <c r="J21" s="306"/>
      <c r="K21" s="305"/>
    </row>
    <row r="22" spans="1:11" s="18" customFormat="1" ht="12.75" customHeight="1">
      <c r="A22" s="81">
        <v>220</v>
      </c>
      <c r="B22" s="81"/>
      <c r="C22" s="82"/>
      <c r="D22" s="187" t="s">
        <v>72</v>
      </c>
      <c r="E22" s="97">
        <f>E23+E31+E33</f>
        <v>290931</v>
      </c>
      <c r="F22" s="97">
        <f>F23+F31+F33</f>
        <v>11500</v>
      </c>
      <c r="G22" s="97">
        <f>G23+G31+G33</f>
        <v>0</v>
      </c>
      <c r="H22" s="97">
        <f>H23+H31+H33</f>
        <v>302431</v>
      </c>
      <c r="I22" s="304"/>
      <c r="J22" s="271"/>
      <c r="K22" s="305"/>
    </row>
    <row r="23" spans="1:11" ht="12">
      <c r="A23" s="81"/>
      <c r="B23" s="81">
        <v>221</v>
      </c>
      <c r="C23" s="82"/>
      <c r="D23" s="187" t="s">
        <v>73</v>
      </c>
      <c r="E23" s="97">
        <f>SUM(E24:E30)</f>
        <v>20900</v>
      </c>
      <c r="F23" s="97">
        <f>SUM(F24:F30)</f>
        <v>0</v>
      </c>
      <c r="G23" s="97">
        <f>SUM(G24:G30)</f>
        <v>0</v>
      </c>
      <c r="H23" s="97">
        <f>SUM(H24:H30)</f>
        <v>20900</v>
      </c>
      <c r="I23" s="304"/>
      <c r="J23" s="271"/>
      <c r="K23" s="305"/>
    </row>
    <row r="24" spans="1:11" ht="12">
      <c r="A24" s="83"/>
      <c r="B24" s="83"/>
      <c r="C24" s="84" t="s">
        <v>35</v>
      </c>
      <c r="D24" s="188" t="s">
        <v>109</v>
      </c>
      <c r="E24" s="315">
        <v>850</v>
      </c>
      <c r="F24" s="120">
        <v>0</v>
      </c>
      <c r="G24" s="120">
        <v>0</v>
      </c>
      <c r="H24" s="100">
        <f aca="true" t="shared" si="1" ref="H24:H30">SUM(E24:G24)</f>
        <v>850</v>
      </c>
      <c r="I24" s="304"/>
      <c r="J24" s="271"/>
      <c r="K24" s="305"/>
    </row>
    <row r="25" spans="1:11" ht="12">
      <c r="A25" s="83"/>
      <c r="B25" s="83"/>
      <c r="C25" s="84" t="s">
        <v>35</v>
      </c>
      <c r="D25" s="188" t="s">
        <v>120</v>
      </c>
      <c r="E25" s="315">
        <v>100</v>
      </c>
      <c r="F25" s="120">
        <v>0</v>
      </c>
      <c r="G25" s="120">
        <v>0</v>
      </c>
      <c r="H25" s="100">
        <f t="shared" si="1"/>
        <v>100</v>
      </c>
      <c r="I25" s="304"/>
      <c r="J25" s="306"/>
      <c r="K25" s="305"/>
    </row>
    <row r="26" spans="1:11" ht="12">
      <c r="A26" s="83"/>
      <c r="B26" s="83"/>
      <c r="C26" s="84" t="s">
        <v>35</v>
      </c>
      <c r="D26" s="188" t="s">
        <v>375</v>
      </c>
      <c r="E26" s="315">
        <v>18500</v>
      </c>
      <c r="F26" s="120">
        <v>0</v>
      </c>
      <c r="G26" s="120">
        <v>0</v>
      </c>
      <c r="H26" s="100">
        <f t="shared" si="1"/>
        <v>18500</v>
      </c>
      <c r="I26" s="11"/>
      <c r="J26" s="11"/>
      <c r="K26" s="11"/>
    </row>
    <row r="27" spans="1:8" ht="12">
      <c r="A27" s="83"/>
      <c r="B27" s="83"/>
      <c r="C27" s="84" t="s">
        <v>35</v>
      </c>
      <c r="D27" s="188" t="s">
        <v>300</v>
      </c>
      <c r="E27" s="315">
        <v>150</v>
      </c>
      <c r="F27" s="120">
        <v>0</v>
      </c>
      <c r="G27" s="120">
        <v>0</v>
      </c>
      <c r="H27" s="100">
        <f t="shared" si="1"/>
        <v>150</v>
      </c>
    </row>
    <row r="28" spans="1:8" ht="12">
      <c r="A28" s="83"/>
      <c r="B28" s="83"/>
      <c r="C28" s="84" t="s">
        <v>35</v>
      </c>
      <c r="D28" s="188" t="s">
        <v>189</v>
      </c>
      <c r="E28" s="315">
        <v>500</v>
      </c>
      <c r="F28" s="120">
        <v>0</v>
      </c>
      <c r="G28" s="120">
        <v>0</v>
      </c>
      <c r="H28" s="100">
        <f t="shared" si="1"/>
        <v>500</v>
      </c>
    </row>
    <row r="29" spans="1:8" ht="12">
      <c r="A29" s="83"/>
      <c r="B29" s="83"/>
      <c r="C29" s="84" t="s">
        <v>35</v>
      </c>
      <c r="D29" s="188" t="s">
        <v>333</v>
      </c>
      <c r="E29" s="315">
        <v>150</v>
      </c>
      <c r="F29" s="120">
        <v>0</v>
      </c>
      <c r="G29" s="120">
        <v>0</v>
      </c>
      <c r="H29" s="100">
        <f t="shared" si="1"/>
        <v>150</v>
      </c>
    </row>
    <row r="30" spans="1:8" ht="12">
      <c r="A30" s="83"/>
      <c r="B30" s="83"/>
      <c r="C30" s="84" t="s">
        <v>35</v>
      </c>
      <c r="D30" s="112" t="s">
        <v>407</v>
      </c>
      <c r="E30" s="315">
        <v>650</v>
      </c>
      <c r="F30" s="120">
        <v>0</v>
      </c>
      <c r="G30" s="120">
        <v>0</v>
      </c>
      <c r="H30" s="100">
        <f t="shared" si="1"/>
        <v>650</v>
      </c>
    </row>
    <row r="31" spans="1:8" ht="12">
      <c r="A31" s="81"/>
      <c r="B31" s="81">
        <v>222</v>
      </c>
      <c r="C31" s="82"/>
      <c r="D31" s="187" t="s">
        <v>4</v>
      </c>
      <c r="E31" s="97">
        <f>E32</f>
        <v>274</v>
      </c>
      <c r="F31" s="97">
        <f>F32</f>
        <v>0</v>
      </c>
      <c r="G31" s="97">
        <f>G32</f>
        <v>0</v>
      </c>
      <c r="H31" s="97">
        <f>H32</f>
        <v>274</v>
      </c>
    </row>
    <row r="32" spans="1:8" ht="12">
      <c r="A32" s="83"/>
      <c r="B32" s="83"/>
      <c r="C32" s="84" t="s">
        <v>31</v>
      </c>
      <c r="D32" s="188" t="s">
        <v>5</v>
      </c>
      <c r="E32" s="120">
        <v>274</v>
      </c>
      <c r="F32" s="100">
        <v>0</v>
      </c>
      <c r="G32" s="100">
        <v>0</v>
      </c>
      <c r="H32" s="100">
        <f>SUM(E32:G32)</f>
        <v>274</v>
      </c>
    </row>
    <row r="33" spans="1:8" ht="12">
      <c r="A33" s="81"/>
      <c r="B33" s="85">
        <v>223</v>
      </c>
      <c r="C33" s="86"/>
      <c r="D33" s="187" t="s">
        <v>6</v>
      </c>
      <c r="E33" s="97">
        <f>SUM(E34:E43)</f>
        <v>269757</v>
      </c>
      <c r="F33" s="97">
        <f>SUM(F34:F43)</f>
        <v>11500</v>
      </c>
      <c r="G33" s="97">
        <f>SUM(G34:G43)</f>
        <v>0</v>
      </c>
      <c r="H33" s="97">
        <f>SUM(H34:H43)</f>
        <v>281257</v>
      </c>
    </row>
    <row r="34" spans="1:8" ht="12">
      <c r="A34" s="83"/>
      <c r="B34" s="87"/>
      <c r="C34" s="88" t="s">
        <v>32</v>
      </c>
      <c r="D34" s="188" t="s">
        <v>425</v>
      </c>
      <c r="E34" s="315">
        <v>0</v>
      </c>
      <c r="F34" s="100">
        <v>0</v>
      </c>
      <c r="G34" s="100">
        <v>0</v>
      </c>
      <c r="H34" s="100">
        <f aca="true" t="shared" si="2" ref="H34:H41">SUM(E34:G34)</f>
        <v>0</v>
      </c>
    </row>
    <row r="35" spans="1:8" ht="12">
      <c r="A35" s="83"/>
      <c r="B35" s="87"/>
      <c r="C35" s="88" t="s">
        <v>32</v>
      </c>
      <c r="D35" s="188" t="s">
        <v>183</v>
      </c>
      <c r="E35" s="315">
        <v>65000</v>
      </c>
      <c r="F35" s="100">
        <v>0</v>
      </c>
      <c r="G35" s="100">
        <v>0</v>
      </c>
      <c r="H35" s="100">
        <f t="shared" si="2"/>
        <v>65000</v>
      </c>
    </row>
    <row r="36" spans="1:8" ht="12">
      <c r="A36" s="83"/>
      <c r="B36" s="87"/>
      <c r="C36" s="88" t="s">
        <v>32</v>
      </c>
      <c r="D36" s="188" t="s">
        <v>184</v>
      </c>
      <c r="E36" s="315">
        <v>140500</v>
      </c>
      <c r="F36" s="100">
        <v>0</v>
      </c>
      <c r="G36" s="100">
        <v>0</v>
      </c>
      <c r="H36" s="100">
        <f t="shared" si="2"/>
        <v>140500</v>
      </c>
    </row>
    <row r="37" spans="1:8" ht="12">
      <c r="A37" s="83"/>
      <c r="B37" s="87"/>
      <c r="C37" s="88" t="s">
        <v>32</v>
      </c>
      <c r="D37" s="188" t="s">
        <v>185</v>
      </c>
      <c r="E37" s="315">
        <v>1200</v>
      </c>
      <c r="F37" s="100">
        <v>0</v>
      </c>
      <c r="G37" s="100">
        <v>0</v>
      </c>
      <c r="H37" s="100">
        <f t="shared" si="2"/>
        <v>1200</v>
      </c>
    </row>
    <row r="38" spans="1:8" ht="12">
      <c r="A38" s="83"/>
      <c r="B38" s="87"/>
      <c r="C38" s="88" t="s">
        <v>32</v>
      </c>
      <c r="D38" s="188" t="s">
        <v>186</v>
      </c>
      <c r="E38" s="315">
        <v>5793</v>
      </c>
      <c r="F38" s="100">
        <v>0</v>
      </c>
      <c r="G38" s="100">
        <v>0</v>
      </c>
      <c r="H38" s="100">
        <f t="shared" si="2"/>
        <v>5793</v>
      </c>
    </row>
    <row r="39" spans="1:8" ht="12">
      <c r="A39" s="83"/>
      <c r="B39" s="87"/>
      <c r="C39" s="88" t="s">
        <v>32</v>
      </c>
      <c r="D39" s="112" t="s">
        <v>187</v>
      </c>
      <c r="E39" s="315">
        <v>2200</v>
      </c>
      <c r="F39" s="100">
        <v>0</v>
      </c>
      <c r="G39" s="100">
        <v>0</v>
      </c>
      <c r="H39" s="100">
        <f t="shared" si="2"/>
        <v>2200</v>
      </c>
    </row>
    <row r="40" spans="1:8" ht="12">
      <c r="A40" s="83"/>
      <c r="B40" s="87"/>
      <c r="C40" s="88" t="s">
        <v>32</v>
      </c>
      <c r="D40" s="112" t="s">
        <v>188</v>
      </c>
      <c r="E40" s="315">
        <v>200</v>
      </c>
      <c r="F40" s="100">
        <v>0</v>
      </c>
      <c r="G40" s="100">
        <v>0</v>
      </c>
      <c r="H40" s="100">
        <f t="shared" si="2"/>
        <v>200</v>
      </c>
    </row>
    <row r="41" spans="1:8" ht="12">
      <c r="A41" s="83"/>
      <c r="B41" s="87"/>
      <c r="C41" s="88" t="s">
        <v>32</v>
      </c>
      <c r="D41" s="112" t="s">
        <v>218</v>
      </c>
      <c r="E41" s="315">
        <v>550</v>
      </c>
      <c r="F41" s="100">
        <v>0</v>
      </c>
      <c r="G41" s="100">
        <v>0</v>
      </c>
      <c r="H41" s="100">
        <f t="shared" si="2"/>
        <v>550</v>
      </c>
    </row>
    <row r="42" spans="1:8" ht="12">
      <c r="A42" s="83"/>
      <c r="B42" s="87"/>
      <c r="C42" s="88" t="s">
        <v>31</v>
      </c>
      <c r="D42" s="188" t="s">
        <v>159</v>
      </c>
      <c r="E42" s="315">
        <v>37314</v>
      </c>
      <c r="F42" s="100">
        <v>0</v>
      </c>
      <c r="G42" s="100">
        <v>0</v>
      </c>
      <c r="H42" s="100">
        <f>SUM(E42:G42)</f>
        <v>37314</v>
      </c>
    </row>
    <row r="43" spans="1:8" ht="12">
      <c r="A43" s="83"/>
      <c r="B43" s="83"/>
      <c r="C43" s="84" t="s">
        <v>31</v>
      </c>
      <c r="D43" s="188" t="s">
        <v>160</v>
      </c>
      <c r="E43" s="315">
        <v>17000</v>
      </c>
      <c r="F43" s="100">
        <v>11500</v>
      </c>
      <c r="G43" s="100">
        <v>0</v>
      </c>
      <c r="H43" s="100">
        <f>SUM(E43:G43)</f>
        <v>28500</v>
      </c>
    </row>
    <row r="44" spans="1:8" s="17" customFormat="1" ht="12.75">
      <c r="A44" s="73">
        <v>240</v>
      </c>
      <c r="B44" s="73"/>
      <c r="C44" s="74"/>
      <c r="D44" s="190" t="s">
        <v>7</v>
      </c>
      <c r="E44" s="97">
        <f>SUM(E45:E45)</f>
        <v>0</v>
      </c>
      <c r="F44" s="97">
        <f>SUM(F45:F45)</f>
        <v>0</v>
      </c>
      <c r="G44" s="97">
        <f>SUM(G45:G45)</f>
        <v>0</v>
      </c>
      <c r="H44" s="97">
        <f>SUM(H45:H45)</f>
        <v>0</v>
      </c>
    </row>
    <row r="45" spans="1:8" s="17" customFormat="1" ht="12.75">
      <c r="A45" s="135"/>
      <c r="B45" s="135">
        <v>243</v>
      </c>
      <c r="C45" s="136"/>
      <c r="D45" s="191" t="s">
        <v>78</v>
      </c>
      <c r="E45" s="120">
        <v>0</v>
      </c>
      <c r="F45" s="120">
        <v>0</v>
      </c>
      <c r="G45" s="120">
        <v>0</v>
      </c>
      <c r="H45" s="100">
        <f>SUM(E45:G45)</f>
        <v>0</v>
      </c>
    </row>
    <row r="46" spans="1:8" ht="12">
      <c r="A46" s="73">
        <v>290</v>
      </c>
      <c r="B46" s="73"/>
      <c r="C46" s="74"/>
      <c r="D46" s="190" t="s">
        <v>37</v>
      </c>
      <c r="E46" s="97">
        <f>E47</f>
        <v>10705</v>
      </c>
      <c r="F46" s="97">
        <f>F47</f>
        <v>0</v>
      </c>
      <c r="G46" s="97">
        <f>G47</f>
        <v>0</v>
      </c>
      <c r="H46" s="97">
        <f>H47</f>
        <v>10705</v>
      </c>
    </row>
    <row r="47" spans="1:8" s="17" customFormat="1" ht="12.75">
      <c r="A47" s="73"/>
      <c r="B47" s="73">
        <v>292</v>
      </c>
      <c r="C47" s="74"/>
      <c r="D47" s="190" t="s">
        <v>74</v>
      </c>
      <c r="E47" s="97">
        <f>SUM(E48:E51)</f>
        <v>10705</v>
      </c>
      <c r="F47" s="97">
        <f>SUM(F48:F51)</f>
        <v>0</v>
      </c>
      <c r="G47" s="97">
        <f>SUM(G48:G51)</f>
        <v>0</v>
      </c>
      <c r="H47" s="97">
        <f>SUM(H48:H51)</f>
        <v>10705</v>
      </c>
    </row>
    <row r="48" spans="1:8" s="17" customFormat="1" ht="12.75">
      <c r="A48" s="75"/>
      <c r="B48" s="75"/>
      <c r="C48" s="76" t="s">
        <v>156</v>
      </c>
      <c r="D48" s="192" t="s">
        <v>242</v>
      </c>
      <c r="E48" s="275">
        <v>10000</v>
      </c>
      <c r="F48" s="102">
        <v>0</v>
      </c>
      <c r="G48" s="102">
        <v>0</v>
      </c>
      <c r="H48" s="100">
        <f>SUM(E48:G48)</f>
        <v>10000</v>
      </c>
    </row>
    <row r="49" spans="1:8" ht="12">
      <c r="A49" s="75"/>
      <c r="B49" s="75"/>
      <c r="C49" s="76" t="s">
        <v>34</v>
      </c>
      <c r="D49" s="192" t="s">
        <v>75</v>
      </c>
      <c r="E49" s="275">
        <v>500</v>
      </c>
      <c r="F49" s="102">
        <v>0</v>
      </c>
      <c r="G49" s="102">
        <v>0</v>
      </c>
      <c r="H49" s="100">
        <f>SUM(E49:G49)</f>
        <v>500</v>
      </c>
    </row>
    <row r="50" spans="1:8" ht="12">
      <c r="A50" s="75"/>
      <c r="B50" s="75"/>
      <c r="C50" s="76" t="s">
        <v>369</v>
      </c>
      <c r="D50" s="192" t="s">
        <v>370</v>
      </c>
      <c r="E50" s="275">
        <v>0</v>
      </c>
      <c r="F50" s="102">
        <v>0</v>
      </c>
      <c r="G50" s="102">
        <v>0</v>
      </c>
      <c r="H50" s="100">
        <f>SUM(E50:G50)</f>
        <v>0</v>
      </c>
    </row>
    <row r="51" spans="1:8" ht="12">
      <c r="A51" s="75"/>
      <c r="B51" s="75"/>
      <c r="C51" s="76" t="s">
        <v>76</v>
      </c>
      <c r="D51" s="192" t="s">
        <v>77</v>
      </c>
      <c r="E51" s="275">
        <v>205</v>
      </c>
      <c r="F51" s="102">
        <v>0</v>
      </c>
      <c r="G51" s="102">
        <v>0</v>
      </c>
      <c r="H51" s="100">
        <f>SUM(E51:G51)</f>
        <v>205</v>
      </c>
    </row>
    <row r="52" spans="1:8" ht="33.75" customHeight="1">
      <c r="A52" s="78" t="s">
        <v>153</v>
      </c>
      <c r="B52" s="78" t="s">
        <v>154</v>
      </c>
      <c r="C52" s="78" t="s">
        <v>155</v>
      </c>
      <c r="D52" s="78" t="s">
        <v>61</v>
      </c>
      <c r="E52" s="70" t="s">
        <v>434</v>
      </c>
      <c r="F52" s="337" t="s">
        <v>462</v>
      </c>
      <c r="G52" s="303" t="s">
        <v>393</v>
      </c>
      <c r="H52" s="70" t="s">
        <v>367</v>
      </c>
    </row>
    <row r="53" spans="1:8" ht="12">
      <c r="A53" s="71">
        <v>300</v>
      </c>
      <c r="B53" s="71"/>
      <c r="C53" s="72"/>
      <c r="D53" s="193" t="s">
        <v>157</v>
      </c>
      <c r="E53" s="152">
        <f>SUM(E54)</f>
        <v>1118425</v>
      </c>
      <c r="F53" s="152">
        <f>SUM(F54)</f>
        <v>103930</v>
      </c>
      <c r="G53" s="152">
        <f>SUM(G54)</f>
        <v>0</v>
      </c>
      <c r="H53" s="152">
        <f>SUM(H54)</f>
        <v>1222355</v>
      </c>
    </row>
    <row r="54" spans="1:8" ht="12">
      <c r="A54" s="73">
        <v>310</v>
      </c>
      <c r="B54" s="73"/>
      <c r="C54" s="74"/>
      <c r="D54" s="190" t="s">
        <v>79</v>
      </c>
      <c r="E54" s="97">
        <f>SUM(E55+E57)</f>
        <v>1118425</v>
      </c>
      <c r="F54" s="97">
        <f>SUM(F55+F57)</f>
        <v>103930</v>
      </c>
      <c r="G54" s="97">
        <f>SUM(G55+G57)</f>
        <v>0</v>
      </c>
      <c r="H54" s="97">
        <f>SUM(H55+H57)</f>
        <v>1222355</v>
      </c>
    </row>
    <row r="55" spans="1:8" s="17" customFormat="1" ht="12.75">
      <c r="A55" s="73"/>
      <c r="B55" s="73">
        <v>311</v>
      </c>
      <c r="C55" s="74"/>
      <c r="D55" s="190" t="s">
        <v>1</v>
      </c>
      <c r="E55" s="97">
        <f>SUM(E56:E56)</f>
        <v>0</v>
      </c>
      <c r="F55" s="97">
        <f>SUM(F56:F56)</f>
        <v>0</v>
      </c>
      <c r="G55" s="97">
        <f>SUM(G56:G56)</f>
        <v>0</v>
      </c>
      <c r="H55" s="97">
        <f>SUM(H56:H56)</f>
        <v>0</v>
      </c>
    </row>
    <row r="56" spans="1:8" ht="12">
      <c r="A56" s="89"/>
      <c r="B56" s="89"/>
      <c r="C56" s="90"/>
      <c r="D56" s="194" t="s">
        <v>301</v>
      </c>
      <c r="E56" s="120">
        <v>0</v>
      </c>
      <c r="F56" s="120">
        <v>0</v>
      </c>
      <c r="G56" s="120">
        <v>0</v>
      </c>
      <c r="H56" s="100">
        <f>SUM(E56:G56)</f>
        <v>0</v>
      </c>
    </row>
    <row r="57" spans="1:8" s="19" customFormat="1" ht="12">
      <c r="A57" s="73"/>
      <c r="B57" s="73">
        <v>312</v>
      </c>
      <c r="C57" s="74"/>
      <c r="D57" s="190" t="s">
        <v>303</v>
      </c>
      <c r="E57" s="97">
        <f>SUM(E58:E79)</f>
        <v>1118425</v>
      </c>
      <c r="F57" s="97">
        <f>SUM(F58:F79)</f>
        <v>103930</v>
      </c>
      <c r="G57" s="97">
        <f>SUM(G58:G79)</f>
        <v>0</v>
      </c>
      <c r="H57" s="97">
        <f>SUM(H58:H79)</f>
        <v>1222355</v>
      </c>
    </row>
    <row r="58" spans="1:26" ht="12">
      <c r="A58" s="75"/>
      <c r="B58" s="75"/>
      <c r="C58" s="76" t="s">
        <v>32</v>
      </c>
      <c r="D58" s="192" t="s">
        <v>182</v>
      </c>
      <c r="E58" s="275">
        <v>101268</v>
      </c>
      <c r="F58" s="102">
        <v>0</v>
      </c>
      <c r="G58" s="102">
        <v>0</v>
      </c>
      <c r="H58" s="100">
        <f aca="true" t="shared" si="3" ref="H58:H79">SUM(E58:G58)</f>
        <v>101268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8" ht="12">
      <c r="A59" s="75"/>
      <c r="B59" s="75"/>
      <c r="C59" s="76" t="s">
        <v>32</v>
      </c>
      <c r="D59" s="192" t="s">
        <v>181</v>
      </c>
      <c r="E59" s="275">
        <v>6650</v>
      </c>
      <c r="F59" s="102">
        <v>0</v>
      </c>
      <c r="G59" s="102">
        <v>0</v>
      </c>
      <c r="H59" s="100">
        <f t="shared" si="3"/>
        <v>6650</v>
      </c>
    </row>
    <row r="60" spans="1:8" ht="12">
      <c r="A60" s="75"/>
      <c r="B60" s="75"/>
      <c r="C60" s="76" t="s">
        <v>32</v>
      </c>
      <c r="D60" s="192" t="s">
        <v>302</v>
      </c>
      <c r="E60" s="275">
        <v>637</v>
      </c>
      <c r="F60" s="102">
        <v>0</v>
      </c>
      <c r="G60" s="102">
        <v>0</v>
      </c>
      <c r="H60" s="100">
        <f t="shared" si="3"/>
        <v>637</v>
      </c>
    </row>
    <row r="61" spans="1:8" ht="12">
      <c r="A61" s="75"/>
      <c r="B61" s="75"/>
      <c r="C61" s="76" t="s">
        <v>32</v>
      </c>
      <c r="D61" s="192" t="s">
        <v>433</v>
      </c>
      <c r="E61" s="275">
        <v>24400</v>
      </c>
      <c r="F61" s="102">
        <v>0</v>
      </c>
      <c r="G61" s="102">
        <v>0</v>
      </c>
      <c r="H61" s="100">
        <f t="shared" si="3"/>
        <v>24400</v>
      </c>
    </row>
    <row r="62" spans="1:8" ht="12">
      <c r="A62" s="75"/>
      <c r="B62" s="75"/>
      <c r="C62" s="88" t="s">
        <v>32</v>
      </c>
      <c r="D62" s="112" t="s">
        <v>411</v>
      </c>
      <c r="E62" s="275">
        <v>0</v>
      </c>
      <c r="F62" s="102">
        <v>0</v>
      </c>
      <c r="G62" s="102">
        <v>0</v>
      </c>
      <c r="H62" s="100">
        <f t="shared" si="3"/>
        <v>0</v>
      </c>
    </row>
    <row r="63" spans="1:9" ht="12">
      <c r="A63" s="75"/>
      <c r="B63" s="75"/>
      <c r="C63" s="76" t="s">
        <v>32</v>
      </c>
      <c r="D63" s="192" t="s">
        <v>337</v>
      </c>
      <c r="E63" s="275">
        <v>0</v>
      </c>
      <c r="F63" s="102">
        <v>0</v>
      </c>
      <c r="G63" s="102">
        <v>0</v>
      </c>
      <c r="H63" s="100">
        <f t="shared" si="3"/>
        <v>0</v>
      </c>
      <c r="I63" s="3"/>
    </row>
    <row r="64" spans="1:8" ht="12">
      <c r="A64" s="75"/>
      <c r="B64" s="75"/>
      <c r="C64" s="76" t="s">
        <v>32</v>
      </c>
      <c r="D64" s="192" t="s">
        <v>426</v>
      </c>
      <c r="E64" s="275">
        <v>0</v>
      </c>
      <c r="F64" s="102">
        <v>0</v>
      </c>
      <c r="G64" s="102">
        <v>0</v>
      </c>
      <c r="H64" s="100">
        <f t="shared" si="3"/>
        <v>0</v>
      </c>
    </row>
    <row r="65" spans="1:8" ht="12">
      <c r="A65" s="75"/>
      <c r="B65" s="75"/>
      <c r="C65" s="76" t="s">
        <v>32</v>
      </c>
      <c r="D65" s="192" t="s">
        <v>427</v>
      </c>
      <c r="E65" s="275">
        <v>0</v>
      </c>
      <c r="F65" s="102">
        <v>0</v>
      </c>
      <c r="G65" s="102">
        <v>0</v>
      </c>
      <c r="H65" s="100">
        <f t="shared" si="3"/>
        <v>0</v>
      </c>
    </row>
    <row r="66" spans="1:8" ht="12">
      <c r="A66" s="75"/>
      <c r="B66" s="75"/>
      <c r="C66" s="76" t="s">
        <v>32</v>
      </c>
      <c r="D66" s="192" t="s">
        <v>439</v>
      </c>
      <c r="E66" s="275">
        <v>0</v>
      </c>
      <c r="F66" s="102">
        <v>0</v>
      </c>
      <c r="G66" s="102">
        <v>0</v>
      </c>
      <c r="H66" s="100">
        <f t="shared" si="3"/>
        <v>0</v>
      </c>
    </row>
    <row r="67" spans="1:8" ht="12">
      <c r="A67" s="75"/>
      <c r="B67" s="75"/>
      <c r="C67" s="76" t="s">
        <v>32</v>
      </c>
      <c r="D67" s="192" t="s">
        <v>440</v>
      </c>
      <c r="E67" s="275">
        <v>0</v>
      </c>
      <c r="F67" s="102">
        <v>0</v>
      </c>
      <c r="G67" s="102">
        <v>0</v>
      </c>
      <c r="H67" s="100">
        <f t="shared" si="3"/>
        <v>0</v>
      </c>
    </row>
    <row r="68" spans="1:8" ht="12">
      <c r="A68" s="75"/>
      <c r="B68" s="75"/>
      <c r="C68" s="76" t="s">
        <v>0</v>
      </c>
      <c r="D68" s="192" t="s">
        <v>180</v>
      </c>
      <c r="E68" s="275">
        <v>741470</v>
      </c>
      <c r="F68" s="102">
        <v>-15770</v>
      </c>
      <c r="G68" s="102">
        <v>0</v>
      </c>
      <c r="H68" s="100">
        <f t="shared" si="3"/>
        <v>725700</v>
      </c>
    </row>
    <row r="69" spans="1:8" ht="12">
      <c r="A69" s="87"/>
      <c r="B69" s="87"/>
      <c r="C69" s="88" t="s">
        <v>0</v>
      </c>
      <c r="D69" s="112" t="s">
        <v>376</v>
      </c>
      <c r="E69" s="275">
        <v>9000</v>
      </c>
      <c r="F69" s="102">
        <v>4700</v>
      </c>
      <c r="G69" s="102">
        <v>0</v>
      </c>
      <c r="H69" s="100">
        <f t="shared" si="3"/>
        <v>13700</v>
      </c>
    </row>
    <row r="70" spans="1:8" ht="12">
      <c r="A70" s="87"/>
      <c r="B70" s="87"/>
      <c r="C70" s="88" t="s">
        <v>0</v>
      </c>
      <c r="D70" s="112" t="s">
        <v>243</v>
      </c>
      <c r="E70" s="275">
        <v>60000</v>
      </c>
      <c r="F70" s="102">
        <v>15000</v>
      </c>
      <c r="G70" s="102">
        <v>0</v>
      </c>
      <c r="H70" s="100">
        <f t="shared" si="3"/>
        <v>75000</v>
      </c>
    </row>
    <row r="71" spans="1:8" ht="12">
      <c r="A71" s="87"/>
      <c r="B71" s="87"/>
      <c r="C71" s="88" t="s">
        <v>0</v>
      </c>
      <c r="D71" s="112" t="s">
        <v>298</v>
      </c>
      <c r="E71" s="275">
        <v>0</v>
      </c>
      <c r="F71" s="102">
        <v>0</v>
      </c>
      <c r="G71" s="102">
        <v>0</v>
      </c>
      <c r="H71" s="100">
        <f t="shared" si="3"/>
        <v>0</v>
      </c>
    </row>
    <row r="72" spans="1:8" ht="12">
      <c r="A72" s="87"/>
      <c r="B72" s="87"/>
      <c r="C72" s="88" t="s">
        <v>0</v>
      </c>
      <c r="D72" s="112" t="s">
        <v>368</v>
      </c>
      <c r="E72" s="275">
        <v>0</v>
      </c>
      <c r="F72" s="102">
        <v>0</v>
      </c>
      <c r="G72" s="102">
        <v>0</v>
      </c>
      <c r="H72" s="100">
        <f t="shared" si="3"/>
        <v>0</v>
      </c>
    </row>
    <row r="73" spans="1:8" ht="12">
      <c r="A73" s="87"/>
      <c r="B73" s="87"/>
      <c r="C73" s="88" t="s">
        <v>0</v>
      </c>
      <c r="D73" s="112" t="s">
        <v>426</v>
      </c>
      <c r="E73" s="275">
        <v>10000</v>
      </c>
      <c r="F73" s="102">
        <v>0</v>
      </c>
      <c r="G73" s="102">
        <v>0</v>
      </c>
      <c r="H73" s="100">
        <f t="shared" si="3"/>
        <v>10000</v>
      </c>
    </row>
    <row r="74" spans="1:8" ht="12">
      <c r="A74" s="87"/>
      <c r="B74" s="87"/>
      <c r="C74" s="88" t="s">
        <v>0</v>
      </c>
      <c r="D74" s="192" t="s">
        <v>427</v>
      </c>
      <c r="E74" s="275">
        <v>90000</v>
      </c>
      <c r="F74" s="102">
        <v>60000</v>
      </c>
      <c r="G74" s="102">
        <v>0</v>
      </c>
      <c r="H74" s="100">
        <f t="shared" si="3"/>
        <v>150000</v>
      </c>
    </row>
    <row r="75" spans="1:8" ht="12">
      <c r="A75" s="87"/>
      <c r="B75" s="87"/>
      <c r="C75" s="88" t="s">
        <v>0</v>
      </c>
      <c r="D75" s="112" t="s">
        <v>441</v>
      </c>
      <c r="E75" s="275">
        <v>50000</v>
      </c>
      <c r="F75" s="102">
        <v>40000</v>
      </c>
      <c r="G75" s="102">
        <v>0</v>
      </c>
      <c r="H75" s="100">
        <f t="shared" si="3"/>
        <v>90000</v>
      </c>
    </row>
    <row r="76" spans="1:8" ht="12">
      <c r="A76" s="87"/>
      <c r="B76" s="87"/>
      <c r="C76" s="88" t="s">
        <v>0</v>
      </c>
      <c r="D76" s="317" t="s">
        <v>442</v>
      </c>
      <c r="E76" s="275">
        <v>0</v>
      </c>
      <c r="F76" s="102">
        <v>0</v>
      </c>
      <c r="G76" s="102">
        <v>0</v>
      </c>
      <c r="H76" s="100">
        <f t="shared" si="3"/>
        <v>0</v>
      </c>
    </row>
    <row r="77" spans="1:8" ht="12">
      <c r="A77" s="87"/>
      <c r="B77" s="87"/>
      <c r="C77" s="88" t="s">
        <v>0</v>
      </c>
      <c r="D77" s="112" t="s">
        <v>443</v>
      </c>
      <c r="E77" s="275">
        <v>25000</v>
      </c>
      <c r="F77" s="102">
        <v>0</v>
      </c>
      <c r="G77" s="102">
        <v>0</v>
      </c>
      <c r="H77" s="100">
        <f t="shared" si="3"/>
        <v>25000</v>
      </c>
    </row>
    <row r="78" spans="1:8" ht="12">
      <c r="A78" s="87"/>
      <c r="B78" s="87"/>
      <c r="C78" s="88" t="s">
        <v>0</v>
      </c>
      <c r="D78" s="307" t="s">
        <v>444</v>
      </c>
      <c r="E78" s="275">
        <v>0</v>
      </c>
      <c r="F78" s="102">
        <v>0</v>
      </c>
      <c r="G78" s="102">
        <v>0</v>
      </c>
      <c r="H78" s="100">
        <f t="shared" si="3"/>
        <v>0</v>
      </c>
    </row>
    <row r="79" spans="1:8" ht="12">
      <c r="A79" s="87"/>
      <c r="B79" s="87"/>
      <c r="C79" s="88" t="s">
        <v>0</v>
      </c>
      <c r="D79" s="112" t="s">
        <v>445</v>
      </c>
      <c r="E79" s="275">
        <v>0</v>
      </c>
      <c r="F79" s="102">
        <v>0</v>
      </c>
      <c r="G79" s="102">
        <v>0</v>
      </c>
      <c r="H79" s="100">
        <f t="shared" si="3"/>
        <v>0</v>
      </c>
    </row>
    <row r="80" spans="1:8" ht="12">
      <c r="A80" s="91"/>
      <c r="B80" s="91"/>
      <c r="C80" s="91"/>
      <c r="D80" s="195" t="s">
        <v>306</v>
      </c>
      <c r="E80" s="196">
        <f>E5+E11+E53</f>
        <v>2170662</v>
      </c>
      <c r="F80" s="196">
        <f>F5+F11+F53</f>
        <v>115430</v>
      </c>
      <c r="G80" s="196">
        <f>G5+G11+G53</f>
        <v>0</v>
      </c>
      <c r="H80" s="196">
        <f>H5+H11+H53</f>
        <v>2286092</v>
      </c>
    </row>
    <row r="81" spans="1:8" ht="12">
      <c r="A81" s="164"/>
      <c r="B81" s="164"/>
      <c r="C81" s="164"/>
      <c r="D81" s="197"/>
      <c r="E81" s="198"/>
      <c r="F81" s="198"/>
      <c r="G81" s="198"/>
      <c r="H81" s="198"/>
    </row>
    <row r="82" spans="1:8" s="27" customFormat="1" ht="12.75">
      <c r="A82" s="199" t="s">
        <v>67</v>
      </c>
      <c r="B82" s="185"/>
      <c r="C82" s="200"/>
      <c r="D82" s="200"/>
      <c r="E82" s="201"/>
      <c r="F82" s="201"/>
      <c r="G82" s="201"/>
      <c r="H82" s="201"/>
    </row>
    <row r="83" spans="1:8" ht="30">
      <c r="A83" s="78" t="s">
        <v>153</v>
      </c>
      <c r="B83" s="78" t="s">
        <v>154</v>
      </c>
      <c r="C83" s="78" t="s">
        <v>155</v>
      </c>
      <c r="D83" s="78" t="s">
        <v>61</v>
      </c>
      <c r="E83" s="70" t="s">
        <v>434</v>
      </c>
      <c r="F83" s="337" t="s">
        <v>462</v>
      </c>
      <c r="G83" s="303" t="s">
        <v>393</v>
      </c>
      <c r="H83" s="70" t="s">
        <v>367</v>
      </c>
    </row>
    <row r="84" spans="1:8" ht="12">
      <c r="A84" s="293">
        <v>230</v>
      </c>
      <c r="B84" s="293"/>
      <c r="C84" s="294"/>
      <c r="D84" s="295" t="s">
        <v>371</v>
      </c>
      <c r="E84" s="318">
        <f>SUM(E85:E86)</f>
        <v>33751</v>
      </c>
      <c r="F84" s="318">
        <f>SUM(F85:F86)</f>
        <v>0</v>
      </c>
      <c r="G84" s="318">
        <f>SUM(G85:G86)</f>
        <v>0</v>
      </c>
      <c r="H84" s="318">
        <f>SUM(H85:H86)</f>
        <v>33751</v>
      </c>
    </row>
    <row r="85" spans="1:8" ht="12">
      <c r="A85" s="293"/>
      <c r="B85" s="293">
        <v>231</v>
      </c>
      <c r="C85" s="294"/>
      <c r="D85" s="295" t="s">
        <v>372</v>
      </c>
      <c r="E85" s="336">
        <v>14548</v>
      </c>
      <c r="F85" s="336">
        <v>0</v>
      </c>
      <c r="G85" s="336">
        <v>0</v>
      </c>
      <c r="H85" s="336">
        <f>SUM(E85:G85)</f>
        <v>14548</v>
      </c>
    </row>
    <row r="86" spans="1:8" ht="12">
      <c r="A86" s="293"/>
      <c r="B86" s="293">
        <v>233</v>
      </c>
      <c r="C86" s="294"/>
      <c r="D86" s="295" t="s">
        <v>446</v>
      </c>
      <c r="E86" s="336">
        <v>19203</v>
      </c>
      <c r="F86" s="336">
        <v>0</v>
      </c>
      <c r="G86" s="336">
        <v>0</v>
      </c>
      <c r="H86" s="336">
        <f>SUM(E86:G86)</f>
        <v>19203</v>
      </c>
    </row>
    <row r="87" spans="1:8" s="17" customFormat="1" ht="12.75">
      <c r="A87" s="73">
        <v>320</v>
      </c>
      <c r="B87" s="73"/>
      <c r="C87" s="74"/>
      <c r="D87" s="190" t="s">
        <v>179</v>
      </c>
      <c r="E87" s="101">
        <f>E88</f>
        <v>17000</v>
      </c>
      <c r="F87" s="101">
        <f>F88</f>
        <v>0</v>
      </c>
      <c r="G87" s="101">
        <f>G88</f>
        <v>0</v>
      </c>
      <c r="H87" s="101">
        <f>H88</f>
        <v>17000</v>
      </c>
    </row>
    <row r="88" spans="1:8" s="17" customFormat="1" ht="12.75">
      <c r="A88" s="73"/>
      <c r="B88" s="73">
        <v>322</v>
      </c>
      <c r="C88" s="74"/>
      <c r="D88" s="190" t="s">
        <v>303</v>
      </c>
      <c r="E88" s="101">
        <f>SUM(E89:E92)</f>
        <v>17000</v>
      </c>
      <c r="F88" s="101">
        <f>SUM(F89:F92)</f>
        <v>0</v>
      </c>
      <c r="G88" s="101">
        <f>SUM(G89:G92)</f>
        <v>0</v>
      </c>
      <c r="H88" s="101">
        <f>SUM(H89:H92)</f>
        <v>17000</v>
      </c>
    </row>
    <row r="89" spans="1:8" s="17" customFormat="1" ht="12.75">
      <c r="A89" s="92"/>
      <c r="B89" s="87"/>
      <c r="C89" s="77" t="s">
        <v>36</v>
      </c>
      <c r="D89" s="128" t="s">
        <v>339</v>
      </c>
      <c r="E89" s="202">
        <v>0</v>
      </c>
      <c r="F89" s="202">
        <v>0</v>
      </c>
      <c r="G89" s="202">
        <v>0</v>
      </c>
      <c r="H89" s="202">
        <f>SUM(E89:G89)</f>
        <v>0</v>
      </c>
    </row>
    <row r="90" spans="1:8" s="17" customFormat="1" ht="12.75">
      <c r="A90" s="92"/>
      <c r="B90" s="87"/>
      <c r="C90" s="88" t="s">
        <v>36</v>
      </c>
      <c r="D90" s="307" t="s">
        <v>412</v>
      </c>
      <c r="E90" s="202">
        <v>0</v>
      </c>
      <c r="F90" s="202">
        <v>0</v>
      </c>
      <c r="G90" s="202">
        <v>0</v>
      </c>
      <c r="H90" s="202">
        <f>SUM(E90:G90)</f>
        <v>0</v>
      </c>
    </row>
    <row r="91" spans="1:8" s="17" customFormat="1" ht="12.75">
      <c r="A91" s="92"/>
      <c r="B91" s="87"/>
      <c r="C91" s="77" t="s">
        <v>36</v>
      </c>
      <c r="D91" s="128" t="s">
        <v>392</v>
      </c>
      <c r="E91" s="202">
        <v>0</v>
      </c>
      <c r="F91" s="202">
        <v>0</v>
      </c>
      <c r="G91" s="202">
        <v>0</v>
      </c>
      <c r="H91" s="202">
        <f>SUM(E91:G91)</f>
        <v>0</v>
      </c>
    </row>
    <row r="92" spans="1:8" s="17" customFormat="1" ht="12.75">
      <c r="A92" s="92"/>
      <c r="B92" s="87"/>
      <c r="C92" s="77" t="s">
        <v>36</v>
      </c>
      <c r="D92" s="112" t="s">
        <v>447</v>
      </c>
      <c r="E92" s="202">
        <v>17000</v>
      </c>
      <c r="F92" s="202">
        <v>0</v>
      </c>
      <c r="G92" s="202">
        <v>0</v>
      </c>
      <c r="H92" s="202">
        <f>SUM(E92:G92)</f>
        <v>17000</v>
      </c>
    </row>
    <row r="93" spans="1:8" s="22" customFormat="1" ht="11.25">
      <c r="A93" s="91"/>
      <c r="B93" s="91"/>
      <c r="C93" s="93"/>
      <c r="D93" s="195" t="s">
        <v>304</v>
      </c>
      <c r="E93" s="196">
        <f>SUM(E84+E87)</f>
        <v>50751</v>
      </c>
      <c r="F93" s="196">
        <f>SUM(F84+F87)</f>
        <v>0</v>
      </c>
      <c r="G93" s="196">
        <f>SUM(G84+G87)</f>
        <v>0</v>
      </c>
      <c r="H93" s="196">
        <f>SUM(H84+H87)</f>
        <v>50751</v>
      </c>
    </row>
    <row r="94" spans="1:8" s="22" customFormat="1" ht="11.25">
      <c r="A94" s="164"/>
      <c r="B94" s="164"/>
      <c r="C94" s="165"/>
      <c r="D94" s="197"/>
      <c r="E94" s="198"/>
      <c r="F94" s="198"/>
      <c r="G94" s="198"/>
      <c r="H94" s="198"/>
    </row>
    <row r="95" spans="1:8" s="23" customFormat="1" ht="12.75">
      <c r="A95" s="183" t="s">
        <v>68</v>
      </c>
      <c r="B95" s="182"/>
      <c r="C95" s="203"/>
      <c r="D95" s="203"/>
      <c r="E95" s="201"/>
      <c r="F95" s="201"/>
      <c r="G95" s="201"/>
      <c r="H95" s="201"/>
    </row>
    <row r="96" spans="1:8" ht="30">
      <c r="A96" s="78" t="s">
        <v>153</v>
      </c>
      <c r="B96" s="78" t="s">
        <v>154</v>
      </c>
      <c r="C96" s="78" t="s">
        <v>155</v>
      </c>
      <c r="D96" s="78" t="s">
        <v>61</v>
      </c>
      <c r="E96" s="70" t="s">
        <v>434</v>
      </c>
      <c r="F96" s="337" t="s">
        <v>462</v>
      </c>
      <c r="G96" s="303" t="s">
        <v>393</v>
      </c>
      <c r="H96" s="70" t="s">
        <v>367</v>
      </c>
    </row>
    <row r="97" spans="1:8" ht="12.75" customHeight="1">
      <c r="A97" s="71">
        <v>400</v>
      </c>
      <c r="B97" s="71"/>
      <c r="C97" s="72"/>
      <c r="D97" s="193" t="s">
        <v>397</v>
      </c>
      <c r="E97" s="319">
        <f>E98</f>
        <v>170059</v>
      </c>
      <c r="F97" s="204">
        <f aca="true" t="shared" si="4" ref="F97:H100">F98</f>
        <v>-15000</v>
      </c>
      <c r="G97" s="204">
        <f t="shared" si="4"/>
        <v>15000</v>
      </c>
      <c r="H97" s="204">
        <f t="shared" si="4"/>
        <v>170059</v>
      </c>
    </row>
    <row r="98" spans="1:8" ht="12">
      <c r="A98" s="73">
        <v>450</v>
      </c>
      <c r="B98" s="73"/>
      <c r="C98" s="74"/>
      <c r="D98" s="190" t="s">
        <v>2</v>
      </c>
      <c r="E98" s="320">
        <f>SUM(E99:E100)</f>
        <v>170059</v>
      </c>
      <c r="F98" s="101">
        <f>SUM(F99:F100)</f>
        <v>-15000</v>
      </c>
      <c r="G98" s="101">
        <f>SUM(G99:G100)</f>
        <v>15000</v>
      </c>
      <c r="H98" s="101">
        <f>SUM(H99:H100)</f>
        <v>170059</v>
      </c>
    </row>
    <row r="99" spans="1:8" ht="12">
      <c r="A99" s="73"/>
      <c r="B99" s="293">
        <v>453</v>
      </c>
      <c r="C99" s="294"/>
      <c r="D99" s="295" t="s">
        <v>396</v>
      </c>
      <c r="E99" s="320">
        <v>30450</v>
      </c>
      <c r="F99" s="101">
        <v>0</v>
      </c>
      <c r="G99" s="101">
        <v>0</v>
      </c>
      <c r="H99" s="101">
        <f>SUM(E99:G99)</f>
        <v>30450</v>
      </c>
    </row>
    <row r="100" spans="1:8" ht="12">
      <c r="A100" s="73"/>
      <c r="B100" s="73">
        <v>454</v>
      </c>
      <c r="C100" s="74"/>
      <c r="D100" s="190" t="s">
        <v>3</v>
      </c>
      <c r="E100" s="270">
        <f>E101</f>
        <v>139609</v>
      </c>
      <c r="F100" s="97">
        <f t="shared" si="4"/>
        <v>-15000</v>
      </c>
      <c r="G100" s="97">
        <f t="shared" si="4"/>
        <v>15000</v>
      </c>
      <c r="H100" s="97">
        <f t="shared" si="4"/>
        <v>139609</v>
      </c>
    </row>
    <row r="101" spans="1:8" ht="12">
      <c r="A101" s="75"/>
      <c r="B101" s="75"/>
      <c r="C101" s="76" t="s">
        <v>32</v>
      </c>
      <c r="D101" s="192" t="s">
        <v>158</v>
      </c>
      <c r="E101" s="315">
        <v>139609</v>
      </c>
      <c r="F101" s="100">
        <v>-15000</v>
      </c>
      <c r="G101" s="100">
        <v>15000</v>
      </c>
      <c r="H101" s="100">
        <f>SUM(E101:G101)</f>
        <v>139609</v>
      </c>
    </row>
    <row r="102" spans="1:8" s="22" customFormat="1" ht="11.25">
      <c r="A102" s="91"/>
      <c r="B102" s="91"/>
      <c r="C102" s="93"/>
      <c r="D102" s="195" t="s">
        <v>305</v>
      </c>
      <c r="E102" s="321">
        <f>E97</f>
        <v>170059</v>
      </c>
      <c r="F102" s="196">
        <f>F97</f>
        <v>-15000</v>
      </c>
      <c r="G102" s="196">
        <f>G97</f>
        <v>15000</v>
      </c>
      <c r="H102" s="196">
        <f>H97</f>
        <v>170059</v>
      </c>
    </row>
    <row r="103" spans="1:8" s="22" customFormat="1" ht="11.25">
      <c r="A103" s="205"/>
      <c r="B103" s="206"/>
      <c r="C103" s="206"/>
      <c r="D103" s="206"/>
      <c r="E103" s="207"/>
      <c r="F103" s="207"/>
      <c r="G103" s="207"/>
      <c r="H103" s="207"/>
    </row>
    <row r="104" spans="1:8" s="22" customFormat="1" ht="11.25">
      <c r="A104" s="272" t="s">
        <v>315</v>
      </c>
      <c r="B104" s="208"/>
      <c r="C104" s="208"/>
      <c r="E104" s="207"/>
      <c r="F104" s="207"/>
      <c r="G104" s="207"/>
      <c r="H104" s="207"/>
    </row>
    <row r="105" spans="1:8" s="22" customFormat="1" ht="11.25">
      <c r="A105" s="272"/>
      <c r="B105" s="208"/>
      <c r="C105" s="208"/>
      <c r="E105" s="207"/>
      <c r="F105" s="207"/>
      <c r="G105" s="207"/>
      <c r="H105" s="207"/>
    </row>
    <row r="106" spans="1:8" s="22" customFormat="1" ht="11.25">
      <c r="A106" s="271" t="s">
        <v>150</v>
      </c>
      <c r="B106" s="208"/>
      <c r="C106" s="208"/>
      <c r="E106" s="207"/>
      <c r="F106" s="207"/>
      <c r="G106" s="207"/>
      <c r="H106" s="207"/>
    </row>
    <row r="107" spans="1:8" s="22" customFormat="1" ht="11.25">
      <c r="A107" s="271" t="s">
        <v>324</v>
      </c>
      <c r="B107" s="208"/>
      <c r="C107" s="208"/>
      <c r="E107" s="207"/>
      <c r="F107" s="207"/>
      <c r="G107" s="207"/>
      <c r="H107" s="207"/>
    </row>
    <row r="108" spans="1:8" s="22" customFormat="1" ht="11.25">
      <c r="A108" s="271" t="s">
        <v>325</v>
      </c>
      <c r="B108" s="208"/>
      <c r="C108" s="208"/>
      <c r="E108" s="207"/>
      <c r="F108" s="207"/>
      <c r="G108" s="207"/>
      <c r="H108" s="207"/>
    </row>
    <row r="109" spans="1:8" s="22" customFormat="1" ht="11.25">
      <c r="A109" s="271" t="s">
        <v>348</v>
      </c>
      <c r="B109" s="208"/>
      <c r="C109" s="208"/>
      <c r="E109" s="207"/>
      <c r="F109" s="207"/>
      <c r="G109" s="207"/>
      <c r="H109" s="207"/>
    </row>
    <row r="110" spans="1:8" s="22" customFormat="1" ht="11.25">
      <c r="A110" s="271" t="s">
        <v>317</v>
      </c>
      <c r="B110" s="208"/>
      <c r="C110" s="208"/>
      <c r="E110" s="207"/>
      <c r="F110" s="207"/>
      <c r="G110" s="207"/>
      <c r="H110" s="207"/>
    </row>
    <row r="111" spans="1:8" s="22" customFormat="1" ht="11.25">
      <c r="A111" s="271" t="s">
        <v>152</v>
      </c>
      <c r="B111" s="208"/>
      <c r="C111" s="208"/>
      <c r="E111" s="207"/>
      <c r="F111" s="207"/>
      <c r="G111" s="207"/>
      <c r="H111" s="207"/>
    </row>
    <row r="112" spans="1:8" s="22" customFormat="1" ht="11.25">
      <c r="A112" s="271" t="s">
        <v>313</v>
      </c>
      <c r="B112" s="208"/>
      <c r="C112" s="208"/>
      <c r="E112" s="207"/>
      <c r="F112" s="207"/>
      <c r="G112" s="207"/>
      <c r="H112" s="207"/>
    </row>
    <row r="113" spans="1:8" s="22" customFormat="1" ht="11.25">
      <c r="A113" s="271" t="s">
        <v>316</v>
      </c>
      <c r="B113" s="208"/>
      <c r="C113" s="208"/>
      <c r="E113" s="207"/>
      <c r="F113" s="207"/>
      <c r="G113" s="207"/>
      <c r="H113" s="207"/>
    </row>
    <row r="114" spans="1:8" s="22" customFormat="1" ht="11.25">
      <c r="A114" s="271" t="s">
        <v>149</v>
      </c>
      <c r="B114" s="208"/>
      <c r="C114" s="208"/>
      <c r="E114" s="207"/>
      <c r="F114" s="207"/>
      <c r="G114" s="207"/>
      <c r="H114" s="207"/>
    </row>
    <row r="115" spans="1:8" ht="12">
      <c r="A115" s="271" t="s">
        <v>151</v>
      </c>
      <c r="B115" s="208"/>
      <c r="C115" s="208"/>
      <c r="E115" s="180"/>
      <c r="F115" s="180"/>
      <c r="G115" s="180"/>
      <c r="H115" s="182"/>
    </row>
    <row r="116" spans="1:8" ht="12">
      <c r="A116" s="271" t="s">
        <v>323</v>
      </c>
      <c r="B116" s="208"/>
      <c r="C116" s="208"/>
      <c r="E116" s="180"/>
      <c r="F116" s="180"/>
      <c r="G116" s="180"/>
      <c r="H116" s="182"/>
    </row>
    <row r="117" spans="1:8" ht="12">
      <c r="A117" s="271" t="s">
        <v>314</v>
      </c>
      <c r="B117" s="208"/>
      <c r="C117" s="209"/>
      <c r="E117" s="180"/>
      <c r="F117" s="180"/>
      <c r="G117" s="180"/>
      <c r="H117" s="182"/>
    </row>
    <row r="118" spans="2:8" ht="12">
      <c r="B118" s="208"/>
      <c r="C118" s="209"/>
      <c r="E118" s="180"/>
      <c r="F118" s="180"/>
      <c r="G118" s="180"/>
      <c r="H118" s="182"/>
    </row>
    <row r="119" spans="2:8" ht="12">
      <c r="B119" s="208"/>
      <c r="C119" s="208"/>
      <c r="E119" s="180"/>
      <c r="F119" s="180"/>
      <c r="G119" s="180"/>
      <c r="H119" s="182"/>
    </row>
    <row r="120" spans="2:8" ht="12">
      <c r="B120" s="208"/>
      <c r="C120" s="208"/>
      <c r="E120" s="180"/>
      <c r="F120" s="180"/>
      <c r="G120" s="180"/>
      <c r="H120" s="182"/>
    </row>
    <row r="121" spans="2:8" ht="12">
      <c r="B121" s="208"/>
      <c r="C121" s="208"/>
      <c r="E121" s="180"/>
      <c r="F121" s="180"/>
      <c r="G121" s="180"/>
      <c r="H121" s="182"/>
    </row>
    <row r="122" spans="2:8" ht="12">
      <c r="B122" s="208"/>
      <c r="C122" s="208"/>
      <c r="E122" s="180"/>
      <c r="F122" s="180"/>
      <c r="G122" s="180"/>
      <c r="H122" s="182"/>
    </row>
    <row r="123" spans="2:8" ht="12">
      <c r="B123" s="209"/>
      <c r="C123" s="209"/>
      <c r="E123" s="180"/>
      <c r="F123" s="180"/>
      <c r="G123" s="180"/>
      <c r="H123" s="182"/>
    </row>
    <row r="124" spans="2:8" ht="12">
      <c r="B124" s="209"/>
      <c r="C124" s="209"/>
      <c r="E124" s="180"/>
      <c r="F124" s="180"/>
      <c r="G124" s="180"/>
      <c r="H124" s="182"/>
    </row>
    <row r="125" spans="2:8" ht="12">
      <c r="B125" s="209"/>
      <c r="C125" s="209"/>
      <c r="E125" s="180"/>
      <c r="F125" s="180"/>
      <c r="G125" s="180"/>
      <c r="H125" s="182"/>
    </row>
    <row r="126" spans="2:8" ht="12">
      <c r="B126" s="208"/>
      <c r="C126" s="208"/>
      <c r="E126" s="180"/>
      <c r="F126" s="180"/>
      <c r="G126" s="180"/>
      <c r="H126" s="182"/>
    </row>
    <row r="127" spans="1:8" ht="12">
      <c r="A127" s="9"/>
      <c r="B127" s="9"/>
      <c r="C127" s="9"/>
      <c r="D127" s="9"/>
      <c r="E127" s="9"/>
      <c r="F127" s="9"/>
      <c r="G127" s="9"/>
      <c r="H127" s="9"/>
    </row>
    <row r="128" spans="1:8" ht="12">
      <c r="A128" s="9"/>
      <c r="B128" s="9"/>
      <c r="C128" s="9"/>
      <c r="D128" s="9"/>
      <c r="E128" s="9"/>
      <c r="F128" s="9"/>
      <c r="G128" s="9"/>
      <c r="H128" s="9"/>
    </row>
    <row r="133" s="38" customFormat="1" ht="12">
      <c r="A133" s="39"/>
    </row>
    <row r="134" ht="12">
      <c r="A134" s="16"/>
    </row>
    <row r="135" ht="12">
      <c r="A135" s="16"/>
    </row>
    <row r="136" ht="12">
      <c r="A136" s="16"/>
    </row>
    <row r="137" ht="12">
      <c r="A137" s="16"/>
    </row>
    <row r="138" ht="12">
      <c r="A138" s="16"/>
    </row>
    <row r="139" ht="12">
      <c r="A139" s="16"/>
    </row>
    <row r="140" ht="12">
      <c r="A140" s="16"/>
    </row>
    <row r="141" ht="12">
      <c r="A141" s="16"/>
    </row>
    <row r="142" ht="12">
      <c r="A142" s="16"/>
    </row>
    <row r="143" ht="12">
      <c r="A143" s="16"/>
    </row>
    <row r="144" ht="12">
      <c r="A144" s="16"/>
    </row>
    <row r="145" ht="12">
      <c r="A145" s="16"/>
    </row>
    <row r="146" ht="12">
      <c r="A146" s="16"/>
    </row>
    <row r="147" ht="12">
      <c r="A147" s="16"/>
    </row>
    <row r="148" ht="12">
      <c r="A148" s="16"/>
    </row>
    <row r="149" ht="12">
      <c r="A149" s="16"/>
    </row>
    <row r="150" ht="12">
      <c r="A150" s="16"/>
    </row>
    <row r="151" ht="12">
      <c r="A151" s="16"/>
    </row>
    <row r="152" ht="12">
      <c r="A152" s="16"/>
    </row>
    <row r="153" ht="12">
      <c r="A153" s="16"/>
    </row>
    <row r="154" ht="12">
      <c r="A154" s="16"/>
    </row>
    <row r="155" ht="12">
      <c r="A155" s="16"/>
    </row>
    <row r="156" ht="12">
      <c r="A156" s="16"/>
    </row>
    <row r="157" ht="12">
      <c r="A157" s="16"/>
    </row>
    <row r="158" ht="12">
      <c r="A158" s="16"/>
    </row>
  </sheetData>
  <sheetProtection/>
  <mergeCells count="1">
    <mergeCell ref="A1:H1"/>
  </mergeCells>
  <printOptions horizontalCentered="1"/>
  <pageMargins left="0.7874015748031497" right="0.7874015748031497" top="0.984251968503937" bottom="0.8661417322834646" header="0.5118110236220472" footer="0.5118110236220472"/>
  <pageSetup horizontalDpi="600" verticalDpi="600" orientation="landscape" paperSize="9" scale="50" r:id="rId1"/>
  <rowBreaks count="2" manualBreakCount="2">
    <brk id="51" max="9" man="1"/>
    <brk id="11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48.57421875" style="0" customWidth="1"/>
    <col min="2" max="3" width="11.8515625" style="3" customWidth="1"/>
    <col min="4" max="4" width="12.421875" style="3" customWidth="1"/>
    <col min="5" max="5" width="11.7109375" style="0" customWidth="1"/>
  </cols>
  <sheetData>
    <row r="1" spans="1:12" ht="15" customHeight="1">
      <c r="A1" s="340" t="s">
        <v>422</v>
      </c>
      <c r="B1" s="341"/>
      <c r="C1" s="341"/>
      <c r="D1" s="341"/>
      <c r="E1" s="341"/>
      <c r="F1" s="134"/>
      <c r="G1" s="134"/>
      <c r="H1" s="134"/>
      <c r="I1" s="134"/>
      <c r="J1" s="134"/>
      <c r="K1" s="134"/>
      <c r="L1" s="134"/>
    </row>
    <row r="2" spans="1:5" ht="15" customHeight="1">
      <c r="A2" s="137"/>
      <c r="B2" s="235"/>
      <c r="C2" s="235"/>
      <c r="D2" s="235"/>
      <c r="E2" s="268"/>
    </row>
    <row r="3" spans="1:5" s="137" customFormat="1" ht="15" customHeight="1">
      <c r="A3" s="389" t="s">
        <v>221</v>
      </c>
      <c r="B3" s="387" t="s">
        <v>436</v>
      </c>
      <c r="C3" s="387" t="s">
        <v>464</v>
      </c>
      <c r="D3" s="387" t="s">
        <v>394</v>
      </c>
      <c r="E3" s="387" t="s">
        <v>365</v>
      </c>
    </row>
    <row r="4" spans="1:5" s="137" customFormat="1" ht="15" customHeight="1">
      <c r="A4" s="390"/>
      <c r="B4" s="391"/>
      <c r="C4" s="388"/>
      <c r="D4" s="388"/>
      <c r="E4" s="391"/>
    </row>
    <row r="5" spans="1:5" s="137" customFormat="1" ht="15" customHeight="1">
      <c r="A5" s="390"/>
      <c r="B5" s="391"/>
      <c r="C5" s="388"/>
      <c r="D5" s="388"/>
      <c r="E5" s="391"/>
    </row>
    <row r="6" spans="1:5" s="137" customFormat="1" ht="15" customHeight="1">
      <c r="A6" s="159" t="s">
        <v>306</v>
      </c>
      <c r="B6" s="160">
        <f>SUM(Príjmy!E80)</f>
        <v>2170662</v>
      </c>
      <c r="C6" s="160">
        <f>SUM(Príjmy!F80)</f>
        <v>115430</v>
      </c>
      <c r="D6" s="160">
        <f>SUM(Príjmy!G80)</f>
        <v>0</v>
      </c>
      <c r="E6" s="160">
        <f>SUM(Príjmy!H80)</f>
        <v>2286092</v>
      </c>
    </row>
    <row r="7" spans="1:5" s="137" customFormat="1" ht="15" customHeight="1">
      <c r="A7" s="159" t="s">
        <v>318</v>
      </c>
      <c r="B7" s="160">
        <f>SUM(B9:B16)</f>
        <v>2233472</v>
      </c>
      <c r="C7" s="160">
        <f>SUM(C9:C16)</f>
        <v>115430</v>
      </c>
      <c r="D7" s="160">
        <f>SUM(D9:D16)</f>
        <v>15000</v>
      </c>
      <c r="E7" s="160">
        <f>SUM(E9:E16)</f>
        <v>2363902</v>
      </c>
    </row>
    <row r="8" spans="1:5" s="137" customFormat="1" ht="15" customHeight="1">
      <c r="A8" s="138" t="s">
        <v>222</v>
      </c>
      <c r="B8" s="283"/>
      <c r="C8" s="283"/>
      <c r="D8" s="283"/>
      <c r="E8" s="283"/>
    </row>
    <row r="9" spans="1:5" s="137" customFormat="1" ht="15" customHeight="1">
      <c r="A9" s="139" t="s">
        <v>223</v>
      </c>
      <c r="B9" s="166">
        <f>SUM('P1'!E7)</f>
        <v>122386</v>
      </c>
      <c r="C9" s="166">
        <f>SUM('P1'!F7)</f>
        <v>60000</v>
      </c>
      <c r="D9" s="166">
        <f>SUM('P1'!G7)</f>
        <v>0</v>
      </c>
      <c r="E9" s="166">
        <f>SUM('P1'!H7)</f>
        <v>182386</v>
      </c>
    </row>
    <row r="10" spans="1:5" s="137" customFormat="1" ht="15" customHeight="1">
      <c r="A10" s="140" t="s">
        <v>224</v>
      </c>
      <c r="B10" s="166">
        <f>SUM('P2'!E7)</f>
        <v>6000</v>
      </c>
      <c r="C10" s="166">
        <f>SUM('P2'!F7)</f>
        <v>3000</v>
      </c>
      <c r="D10" s="166">
        <f>SUM('P2'!G7)</f>
        <v>0</v>
      </c>
      <c r="E10" s="166">
        <f>SUM('P2'!H7)</f>
        <v>9000</v>
      </c>
    </row>
    <row r="11" spans="1:5" s="137" customFormat="1" ht="15" customHeight="1">
      <c r="A11" s="140" t="s">
        <v>225</v>
      </c>
      <c r="B11" s="166">
        <f>SUM('P3'!E7)</f>
        <v>73000</v>
      </c>
      <c r="C11" s="166">
        <f>SUM('P3'!F7)</f>
        <v>12000</v>
      </c>
      <c r="D11" s="166">
        <f>SUM('P3'!G7)</f>
        <v>15000</v>
      </c>
      <c r="E11" s="166">
        <f>SUM('P3'!H7)</f>
        <v>100000</v>
      </c>
    </row>
    <row r="12" spans="1:5" s="137" customFormat="1" ht="15" customHeight="1">
      <c r="A12" s="140" t="s">
        <v>226</v>
      </c>
      <c r="B12" s="166">
        <f>SUM('P4'!E7)</f>
        <v>42500</v>
      </c>
      <c r="C12" s="166">
        <f>SUM('P4'!F7)</f>
        <v>0</v>
      </c>
      <c r="D12" s="166">
        <f>SUM('P4'!G7)</f>
        <v>0</v>
      </c>
      <c r="E12" s="166">
        <f>SUM('P4'!H7)</f>
        <v>42500</v>
      </c>
    </row>
    <row r="13" spans="1:5" s="137" customFormat="1" ht="15" customHeight="1">
      <c r="A13" s="140" t="s">
        <v>227</v>
      </c>
      <c r="B13" s="166">
        <f>SUM('P5'!E7)</f>
        <v>10624</v>
      </c>
      <c r="C13" s="166">
        <f>SUM('P5'!F7)</f>
        <v>17500</v>
      </c>
      <c r="D13" s="166">
        <f>SUM('P5'!G7)</f>
        <v>0</v>
      </c>
      <c r="E13" s="166">
        <f>SUM('P5'!H7)</f>
        <v>28124</v>
      </c>
    </row>
    <row r="14" spans="1:5" s="137" customFormat="1" ht="15" customHeight="1">
      <c r="A14" s="140" t="s">
        <v>228</v>
      </c>
      <c r="B14" s="166">
        <f>SUM('P6'!E7)</f>
        <v>1194300</v>
      </c>
      <c r="C14" s="166">
        <f>SUM('P6'!F7)</f>
        <v>15430</v>
      </c>
      <c r="D14" s="166">
        <f>SUM('P6'!G7)</f>
        <v>0</v>
      </c>
      <c r="E14" s="166">
        <f>SUM('P6'!H7)</f>
        <v>1209730</v>
      </c>
    </row>
    <row r="15" spans="1:5" s="137" customFormat="1" ht="15" customHeight="1">
      <c r="A15" s="141" t="s">
        <v>229</v>
      </c>
      <c r="B15" s="166">
        <f>SUM('P7'!E7)</f>
        <v>733064</v>
      </c>
      <c r="C15" s="166">
        <f>SUM('P7'!F7)</f>
        <v>7500</v>
      </c>
      <c r="D15" s="166">
        <f>SUM('P7'!G7)</f>
        <v>0</v>
      </c>
      <c r="E15" s="166">
        <f>SUM('P7'!H7)</f>
        <v>740564</v>
      </c>
    </row>
    <row r="16" spans="1:5" s="137" customFormat="1" ht="15" customHeight="1">
      <c r="A16" s="141" t="s">
        <v>340</v>
      </c>
      <c r="B16" s="166">
        <f>SUM('P8'!E7)</f>
        <v>51598</v>
      </c>
      <c r="C16" s="166">
        <f>SUM('P8'!F7)</f>
        <v>0</v>
      </c>
      <c r="D16" s="166">
        <f>SUM('P8'!G7)</f>
        <v>0</v>
      </c>
      <c r="E16" s="166">
        <f>SUM('P8'!H7)</f>
        <v>51598</v>
      </c>
    </row>
    <row r="17" spans="1:5" s="137" customFormat="1" ht="15" customHeight="1">
      <c r="A17" s="142" t="s">
        <v>230</v>
      </c>
      <c r="B17" s="143">
        <f>SUM(B6-B7)</f>
        <v>-62810</v>
      </c>
      <c r="C17" s="143">
        <f>SUM(C6-C7)</f>
        <v>0</v>
      </c>
      <c r="D17" s="143">
        <f>SUM(D6-D7)</f>
        <v>-15000</v>
      </c>
      <c r="E17" s="143">
        <f>SUM(E6-E7)</f>
        <v>-77810</v>
      </c>
    </row>
    <row r="18" spans="1:5" s="137" customFormat="1" ht="15" customHeight="1">
      <c r="A18" s="159" t="s">
        <v>304</v>
      </c>
      <c r="B18" s="160">
        <f>SUM(Príjmy!E93)</f>
        <v>50751</v>
      </c>
      <c r="C18" s="160">
        <f>SUM(Príjmy!F93)</f>
        <v>0</v>
      </c>
      <c r="D18" s="160">
        <f>SUM(Príjmy!G93)</f>
        <v>0</v>
      </c>
      <c r="E18" s="160">
        <f>SUM(Príjmy!H93)</f>
        <v>50751</v>
      </c>
    </row>
    <row r="19" spans="1:5" s="137" customFormat="1" ht="15" customHeight="1">
      <c r="A19" s="159" t="s">
        <v>319</v>
      </c>
      <c r="B19" s="160">
        <f>SUM(B21:B28)</f>
        <v>158000</v>
      </c>
      <c r="C19" s="160">
        <f>SUM(C21:C28)</f>
        <v>-15000</v>
      </c>
      <c r="D19" s="160">
        <f>SUM(D21:D28)</f>
        <v>0</v>
      </c>
      <c r="E19" s="160">
        <f>SUM(E21:E28)</f>
        <v>143000</v>
      </c>
    </row>
    <row r="20" spans="1:5" s="137" customFormat="1" ht="15" customHeight="1">
      <c r="A20" s="138" t="s">
        <v>222</v>
      </c>
      <c r="B20" s="283"/>
      <c r="C20" s="283"/>
      <c r="D20" s="283"/>
      <c r="E20" s="283"/>
    </row>
    <row r="21" spans="1:5" s="137" customFormat="1" ht="15" customHeight="1">
      <c r="A21" s="139" t="s">
        <v>223</v>
      </c>
      <c r="B21" s="166">
        <f>SUM('P1'!I7)</f>
        <v>26000</v>
      </c>
      <c r="C21" s="166">
        <f>SUM('P1'!J7)</f>
        <v>0</v>
      </c>
      <c r="D21" s="166">
        <f>SUM('P1'!K7)</f>
        <v>0</v>
      </c>
      <c r="E21" s="166">
        <f>SUM('P1'!L7)</f>
        <v>26000</v>
      </c>
    </row>
    <row r="22" spans="1:5" s="137" customFormat="1" ht="15" customHeight="1">
      <c r="A22" s="140" t="s">
        <v>224</v>
      </c>
      <c r="B22" s="166">
        <f>SUM('P2'!I7)</f>
        <v>0</v>
      </c>
      <c r="C22" s="166">
        <f>SUM('P2'!J7)</f>
        <v>0</v>
      </c>
      <c r="D22" s="166">
        <f>SUM('P2'!K7)</f>
        <v>0</v>
      </c>
      <c r="E22" s="166">
        <f>SUM('P2'!L7)</f>
        <v>0</v>
      </c>
    </row>
    <row r="23" spans="1:5" s="137" customFormat="1" ht="15" customHeight="1">
      <c r="A23" s="140" t="s">
        <v>225</v>
      </c>
      <c r="B23" s="166">
        <f>SUM('P3'!I7)</f>
        <v>0</v>
      </c>
      <c r="C23" s="166">
        <f>SUM('P3'!J7)</f>
        <v>0</v>
      </c>
      <c r="D23" s="166">
        <f>SUM('P3'!K7)</f>
        <v>0</v>
      </c>
      <c r="E23" s="166">
        <f>SUM('P3'!L7)</f>
        <v>0</v>
      </c>
    </row>
    <row r="24" spans="1:5" s="137" customFormat="1" ht="15" customHeight="1">
      <c r="A24" s="140" t="s">
        <v>226</v>
      </c>
      <c r="B24" s="166">
        <f>SUM('P4'!I7)</f>
        <v>0</v>
      </c>
      <c r="C24" s="166">
        <f>SUM('P4'!J7)</f>
        <v>0</v>
      </c>
      <c r="D24" s="166">
        <f>SUM('P4'!K7)</f>
        <v>0</v>
      </c>
      <c r="E24" s="166">
        <f>SUM('P4'!L7)</f>
        <v>0</v>
      </c>
    </row>
    <row r="25" spans="1:5" s="137" customFormat="1" ht="15" customHeight="1">
      <c r="A25" s="140" t="s">
        <v>227</v>
      </c>
      <c r="B25" s="166">
        <f>SUM('P5'!I7)</f>
        <v>115000</v>
      </c>
      <c r="C25" s="166">
        <f>SUM('P5'!J7)</f>
        <v>-15000</v>
      </c>
      <c r="D25" s="166">
        <f>SUM('P5'!K7)</f>
        <v>0</v>
      </c>
      <c r="E25" s="166">
        <f>SUM('P5'!L7)</f>
        <v>100000</v>
      </c>
    </row>
    <row r="26" spans="1:5" s="137" customFormat="1" ht="15" customHeight="1">
      <c r="A26" s="140" t="s">
        <v>228</v>
      </c>
      <c r="B26" s="166">
        <f>SUM('P6'!I7)</f>
        <v>17000</v>
      </c>
      <c r="C26" s="166">
        <f>SUM('P6'!J7)</f>
        <v>0</v>
      </c>
      <c r="D26" s="166">
        <f>SUM('P6'!K7)</f>
        <v>0</v>
      </c>
      <c r="E26" s="166">
        <f>SUM('P6'!L7)</f>
        <v>17000</v>
      </c>
    </row>
    <row r="27" spans="1:5" s="137" customFormat="1" ht="15" customHeight="1">
      <c r="A27" s="141" t="s">
        <v>229</v>
      </c>
      <c r="B27" s="166">
        <f>SUM('P7'!I7)</f>
        <v>0</v>
      </c>
      <c r="C27" s="166">
        <f>SUM('P7'!J7)</f>
        <v>0</v>
      </c>
      <c r="D27" s="166">
        <f>SUM('P7'!K7)</f>
        <v>0</v>
      </c>
      <c r="E27" s="166">
        <f>SUM('P7'!L7)</f>
        <v>0</v>
      </c>
    </row>
    <row r="28" spans="1:5" s="137" customFormat="1" ht="15" customHeight="1">
      <c r="A28" s="141" t="s">
        <v>340</v>
      </c>
      <c r="B28" s="166">
        <f>SUM('P8'!I7)</f>
        <v>0</v>
      </c>
      <c r="C28" s="166">
        <f>SUM('P8'!J7)</f>
        <v>0</v>
      </c>
      <c r="D28" s="166">
        <f>SUM('P8'!K7)</f>
        <v>0</v>
      </c>
      <c r="E28" s="166">
        <f>SUM('P8'!L7)</f>
        <v>0</v>
      </c>
    </row>
    <row r="29" spans="1:5" s="137" customFormat="1" ht="15" customHeight="1">
      <c r="A29" s="142" t="s">
        <v>320</v>
      </c>
      <c r="B29" s="143">
        <f>SUM(B18-B19)</f>
        <v>-107249</v>
      </c>
      <c r="C29" s="143">
        <f>SUM(C18-C19)</f>
        <v>15000</v>
      </c>
      <c r="D29" s="143">
        <f>SUM(D18-D19)</f>
        <v>0</v>
      </c>
      <c r="E29" s="143">
        <f>SUM(E18-E19)</f>
        <v>-92249</v>
      </c>
    </row>
    <row r="30" spans="1:5" s="137" customFormat="1" ht="15" customHeight="1">
      <c r="A30" s="159" t="s">
        <v>321</v>
      </c>
      <c r="B30" s="160">
        <f aca="true" t="shared" si="0" ref="B30:E31">SUM(B6+B18)</f>
        <v>2221413</v>
      </c>
      <c r="C30" s="160">
        <f>SUM(C6+C18)</f>
        <v>115430</v>
      </c>
      <c r="D30" s="160">
        <f>SUM(D6+D18)</f>
        <v>0</v>
      </c>
      <c r="E30" s="160">
        <f t="shared" si="0"/>
        <v>2336843</v>
      </c>
    </row>
    <row r="31" spans="1:5" s="137" customFormat="1" ht="15" customHeight="1">
      <c r="A31" s="159" t="s">
        <v>322</v>
      </c>
      <c r="B31" s="160">
        <f t="shared" si="0"/>
        <v>2391472</v>
      </c>
      <c r="C31" s="160">
        <f>SUM(C7+C19)</f>
        <v>100430</v>
      </c>
      <c r="D31" s="160">
        <f>SUM(D7+D19)</f>
        <v>15000</v>
      </c>
      <c r="E31" s="160">
        <f t="shared" si="0"/>
        <v>2506902</v>
      </c>
    </row>
    <row r="32" spans="1:5" s="137" customFormat="1" ht="15" customHeight="1">
      <c r="A32" s="144" t="s">
        <v>231</v>
      </c>
      <c r="B32" s="145">
        <f>B30-B31</f>
        <v>-170059</v>
      </c>
      <c r="C32" s="145">
        <f>C30-C31</f>
        <v>15000</v>
      </c>
      <c r="D32" s="145">
        <f>D30-D31</f>
        <v>-15000</v>
      </c>
      <c r="E32" s="145">
        <f>E30-E31</f>
        <v>-170059</v>
      </c>
    </row>
    <row r="33" spans="1:5" s="137" customFormat="1" ht="15" customHeight="1">
      <c r="A33" s="292" t="s">
        <v>190</v>
      </c>
      <c r="B33" s="162">
        <f>SUM(B34)</f>
        <v>170059</v>
      </c>
      <c r="C33" s="162">
        <f>SUM(C34)</f>
        <v>-15000</v>
      </c>
      <c r="D33" s="162">
        <f>SUM(D34)</f>
        <v>15000</v>
      </c>
      <c r="E33" s="162">
        <f>SUM(E34)</f>
        <v>170059</v>
      </c>
    </row>
    <row r="34" spans="1:5" s="137" customFormat="1" ht="15" customHeight="1">
      <c r="A34" s="163" t="s">
        <v>191</v>
      </c>
      <c r="B34" s="167">
        <f>SUM(B35:B36)</f>
        <v>170059</v>
      </c>
      <c r="C34" s="167">
        <f>SUM(C35:C36)</f>
        <v>-15000</v>
      </c>
      <c r="D34" s="167">
        <f>SUM(D35:D36)</f>
        <v>15000</v>
      </c>
      <c r="E34" s="167">
        <f>SUM(E35:E36)</f>
        <v>170059</v>
      </c>
    </row>
    <row r="35" spans="1:5" s="137" customFormat="1" ht="15" customHeight="1">
      <c r="A35" s="146" t="s">
        <v>396</v>
      </c>
      <c r="B35" s="284">
        <f>SUM(Príjmy!E99)</f>
        <v>30450</v>
      </c>
      <c r="C35" s="284">
        <f>SUM(Príjmy!F99)</f>
        <v>0</v>
      </c>
      <c r="D35" s="284">
        <f>SUM(Príjmy!G99)</f>
        <v>0</v>
      </c>
      <c r="E35" s="284">
        <f>SUM(Príjmy!H99)</f>
        <v>30450</v>
      </c>
    </row>
    <row r="36" spans="1:6" s="137" customFormat="1" ht="15" customHeight="1">
      <c r="A36" s="146" t="s">
        <v>59</v>
      </c>
      <c r="B36" s="284">
        <f>SUM(Príjmy!E101)</f>
        <v>139609</v>
      </c>
      <c r="C36" s="284">
        <f>SUM(Príjmy!F101)</f>
        <v>-15000</v>
      </c>
      <c r="D36" s="284">
        <f>SUM(Príjmy!G101)</f>
        <v>15000</v>
      </c>
      <c r="E36" s="284">
        <f>SUM(Príjmy!H101)</f>
        <v>139609</v>
      </c>
      <c r="F36" s="147"/>
    </row>
    <row r="37" spans="1:5" s="137" customFormat="1" ht="15" customHeight="1">
      <c r="A37" s="178" t="s">
        <v>17</v>
      </c>
      <c r="B37" s="179">
        <f>B30-B31+B33</f>
        <v>0</v>
      </c>
      <c r="C37" s="179">
        <f>C30-C31+C33</f>
        <v>0</v>
      </c>
      <c r="D37" s="179">
        <f>D30-D31+D33</f>
        <v>0</v>
      </c>
      <c r="E37" s="179">
        <f>E30-E31+E33</f>
        <v>0</v>
      </c>
    </row>
    <row r="38" ht="13.5" customHeight="1">
      <c r="A38" s="5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2">
      <c r="A83" s="11"/>
    </row>
    <row r="84" ht="12.75">
      <c r="A84" s="37"/>
    </row>
    <row r="85" ht="12">
      <c r="A85" s="7"/>
    </row>
    <row r="86" ht="12">
      <c r="A86" s="7"/>
    </row>
    <row r="87" ht="12">
      <c r="A87" s="7"/>
    </row>
    <row r="88" ht="12">
      <c r="A88" s="7"/>
    </row>
    <row r="89" ht="12">
      <c r="A89" s="7"/>
    </row>
    <row r="90" ht="12">
      <c r="A90" s="7"/>
    </row>
    <row r="91" ht="12">
      <c r="A91" s="7"/>
    </row>
    <row r="92" ht="12">
      <c r="A92" s="7"/>
    </row>
    <row r="93" ht="12">
      <c r="A93" s="7"/>
    </row>
    <row r="94" ht="12">
      <c r="A94" s="7"/>
    </row>
    <row r="95" ht="12.75">
      <c r="A95" s="8"/>
    </row>
    <row r="96" ht="12.75">
      <c r="A96" s="8"/>
    </row>
    <row r="97" ht="12">
      <c r="A97" s="11"/>
    </row>
    <row r="98" ht="12">
      <c r="A98" s="11"/>
    </row>
    <row r="99" ht="12.75">
      <c r="A99" s="35"/>
    </row>
    <row r="100" ht="12">
      <c r="A100" s="34"/>
    </row>
    <row r="101" ht="12.75">
      <c r="A101" s="36"/>
    </row>
    <row r="102" ht="12">
      <c r="A102" s="34"/>
    </row>
    <row r="103" ht="12.75">
      <c r="A103" s="36"/>
    </row>
    <row r="104" ht="12">
      <c r="A104" s="9"/>
    </row>
    <row r="105" ht="12">
      <c r="A105" s="9"/>
    </row>
    <row r="106" ht="12">
      <c r="A106" s="9"/>
    </row>
    <row r="107" ht="12">
      <c r="A107" s="9"/>
    </row>
    <row r="108" ht="12">
      <c r="A108" s="9"/>
    </row>
    <row r="109" ht="12">
      <c r="A109" s="9"/>
    </row>
  </sheetData>
  <sheetProtection/>
  <mergeCells count="6">
    <mergeCell ref="A1:E1"/>
    <mergeCell ref="A3:A5"/>
    <mergeCell ref="B3:B5"/>
    <mergeCell ref="E3:E5"/>
    <mergeCell ref="D3:D5"/>
    <mergeCell ref="C3:C5"/>
  </mergeCells>
  <printOptions horizontalCentered="1"/>
  <pageMargins left="0.2362204724409449" right="0.2362204724409449" top="0.7480314960629921" bottom="0.7480314960629921" header="0.31496062992125984" footer="0.31496062992125984"/>
  <pageSetup firstPageNumber="14" useFirstPageNumber="1"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4.57421875" style="1" customWidth="1"/>
    <col min="2" max="2" width="8.57421875" style="0" customWidth="1"/>
    <col min="3" max="3" width="2.28125" style="0" customWidth="1"/>
    <col min="4" max="4" width="44.28125" style="0" customWidth="1"/>
    <col min="5" max="5" width="9.140625" style="0" customWidth="1"/>
    <col min="6" max="6" width="8.8515625" style="0" customWidth="1"/>
    <col min="7" max="7" width="9.00390625" style="0" customWidth="1"/>
    <col min="8" max="8" width="8.8515625" style="0" customWidth="1"/>
    <col min="9" max="9" width="9.140625" style="0" customWidth="1"/>
    <col min="10" max="10" width="8.8515625" style="0" customWidth="1"/>
    <col min="11" max="11" width="9.28125" style="0" customWidth="1"/>
    <col min="12" max="12" width="8.8515625" style="0" customWidth="1"/>
  </cols>
  <sheetData>
    <row r="1" spans="1:12" ht="13.5">
      <c r="A1" s="211" t="s">
        <v>351</v>
      </c>
      <c r="B1" s="212"/>
      <c r="C1" s="212"/>
      <c r="D1" s="212"/>
      <c r="E1" s="137"/>
      <c r="F1" s="137"/>
      <c r="G1" s="137"/>
      <c r="H1" s="212"/>
      <c r="I1" s="213"/>
      <c r="J1" s="213"/>
      <c r="K1" s="213"/>
      <c r="L1" s="213"/>
    </row>
    <row r="2" spans="1:12" ht="13.5">
      <c r="A2" s="211"/>
      <c r="B2" s="212"/>
      <c r="C2" s="212"/>
      <c r="D2" s="212"/>
      <c r="E2" s="137"/>
      <c r="F2" s="137"/>
      <c r="G2" s="137"/>
      <c r="H2" s="212"/>
      <c r="I2" s="213"/>
      <c r="J2" s="213"/>
      <c r="K2" s="213"/>
      <c r="L2" s="213"/>
    </row>
    <row r="3" spans="1:12" ht="13.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2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</row>
    <row r="7" spans="1:12" s="23" customFormat="1" ht="15" customHeight="1">
      <c r="A7" s="95" t="s">
        <v>359</v>
      </c>
      <c r="B7" s="96"/>
      <c r="C7" s="214"/>
      <c r="D7" s="214"/>
      <c r="E7" s="215">
        <f>E8+E26+E29+E32+E48+E43+E36</f>
        <v>122386</v>
      </c>
      <c r="F7" s="215">
        <f>F8+F26+F29+F32+F48+F43+F36</f>
        <v>60000</v>
      </c>
      <c r="G7" s="215">
        <f>G8+G26+G29+G32+G48+G43+G36</f>
        <v>0</v>
      </c>
      <c r="H7" s="215">
        <f>H8+H26+H29+H32+H48+H43+H36</f>
        <v>182386</v>
      </c>
      <c r="I7" s="215">
        <f>I8+I29+I32+I48+I36</f>
        <v>26000</v>
      </c>
      <c r="J7" s="215">
        <f>J8+J29+J32+J48+J36</f>
        <v>0</v>
      </c>
      <c r="K7" s="215">
        <f>K8+K29+K32+K48+K36</f>
        <v>0</v>
      </c>
      <c r="L7" s="215">
        <f>L8+L29+L32+L48+L36</f>
        <v>26000</v>
      </c>
    </row>
    <row r="8" spans="1:12" ht="15" customHeight="1">
      <c r="A8" s="217">
        <v>1</v>
      </c>
      <c r="B8" s="218" t="s">
        <v>239</v>
      </c>
      <c r="C8" s="219"/>
      <c r="D8" s="219"/>
      <c r="E8" s="220">
        <f>E9+E17</f>
        <v>12099</v>
      </c>
      <c r="F8" s="220">
        <f>F9+F17</f>
        <v>0</v>
      </c>
      <c r="G8" s="220">
        <f>G9+G17</f>
        <v>0</v>
      </c>
      <c r="H8" s="220">
        <f>H9+H17</f>
        <v>12099</v>
      </c>
      <c r="I8" s="220">
        <f>I9+I17</f>
        <v>26000</v>
      </c>
      <c r="J8" s="220">
        <f>J9+J17</f>
        <v>0</v>
      </c>
      <c r="K8" s="220">
        <f>K9+K17</f>
        <v>0</v>
      </c>
      <c r="L8" s="220">
        <f>L9+L17</f>
        <v>26000</v>
      </c>
    </row>
    <row r="9" spans="1:12" ht="15" customHeight="1">
      <c r="A9" s="221" t="s">
        <v>282</v>
      </c>
      <c r="B9" s="222" t="s">
        <v>205</v>
      </c>
      <c r="C9" s="356" t="s">
        <v>285</v>
      </c>
      <c r="D9" s="357"/>
      <c r="E9" s="97">
        <f>SUM(E10:E16)</f>
        <v>4613</v>
      </c>
      <c r="F9" s="97">
        <f>SUM(F10:F16)</f>
        <v>0</v>
      </c>
      <c r="G9" s="97">
        <f>SUM(G10:G16)</f>
        <v>0</v>
      </c>
      <c r="H9" s="97">
        <f>SUM(H10:H16)</f>
        <v>4613</v>
      </c>
      <c r="I9" s="97">
        <f>SUM(I10:I16)</f>
        <v>0</v>
      </c>
      <c r="J9" s="97">
        <f>SUM(J10:J16)</f>
        <v>0</v>
      </c>
      <c r="K9" s="97">
        <f>SUM(K10:K16)</f>
        <v>0</v>
      </c>
      <c r="L9" s="97">
        <f>SUM(L10:L16)</f>
        <v>0</v>
      </c>
    </row>
    <row r="10" spans="1:12" ht="15" customHeight="1">
      <c r="A10" s="216"/>
      <c r="B10" s="223"/>
      <c r="C10" s="168" t="s">
        <v>24</v>
      </c>
      <c r="D10" s="124" t="s">
        <v>219</v>
      </c>
      <c r="E10" s="120">
        <v>700</v>
      </c>
      <c r="F10" s="100">
        <v>0</v>
      </c>
      <c r="G10" s="100">
        <v>0</v>
      </c>
      <c r="H10" s="100">
        <f aca="true" t="shared" si="0" ref="H10:H16">SUM(E10:G10)</f>
        <v>700</v>
      </c>
      <c r="I10" s="100">
        <v>0</v>
      </c>
      <c r="J10" s="100">
        <v>0</v>
      </c>
      <c r="K10" s="100">
        <v>0</v>
      </c>
      <c r="L10" s="100">
        <f aca="true" t="shared" si="1" ref="L10:L16">SUM(I10:K10)</f>
        <v>0</v>
      </c>
    </row>
    <row r="11" spans="1:12" ht="15" customHeight="1">
      <c r="A11" s="216"/>
      <c r="B11" s="223"/>
      <c r="C11" s="168" t="s">
        <v>25</v>
      </c>
      <c r="D11" s="124" t="s">
        <v>164</v>
      </c>
      <c r="E11" s="120">
        <v>70</v>
      </c>
      <c r="F11" s="100">
        <v>0</v>
      </c>
      <c r="G11" s="100">
        <v>0</v>
      </c>
      <c r="H11" s="100">
        <f t="shared" si="0"/>
        <v>70</v>
      </c>
      <c r="I11" s="100">
        <v>0</v>
      </c>
      <c r="J11" s="100">
        <v>0</v>
      </c>
      <c r="K11" s="100">
        <v>0</v>
      </c>
      <c r="L11" s="100">
        <f t="shared" si="1"/>
        <v>0</v>
      </c>
    </row>
    <row r="12" spans="1:12" ht="15" customHeight="1">
      <c r="A12" s="216"/>
      <c r="B12" s="223"/>
      <c r="C12" s="168" t="s">
        <v>26</v>
      </c>
      <c r="D12" s="125" t="s">
        <v>165</v>
      </c>
      <c r="E12" s="102">
        <v>200</v>
      </c>
      <c r="F12" s="100">
        <v>0</v>
      </c>
      <c r="G12" s="100">
        <v>0</v>
      </c>
      <c r="H12" s="100">
        <f t="shared" si="0"/>
        <v>200</v>
      </c>
      <c r="I12" s="100">
        <v>0</v>
      </c>
      <c r="J12" s="100">
        <v>0</v>
      </c>
      <c r="K12" s="100">
        <v>0</v>
      </c>
      <c r="L12" s="100">
        <f t="shared" si="1"/>
        <v>0</v>
      </c>
    </row>
    <row r="13" spans="1:12" ht="15" customHeight="1">
      <c r="A13" s="216"/>
      <c r="B13" s="223"/>
      <c r="C13" s="344" t="s">
        <v>27</v>
      </c>
      <c r="D13" s="125" t="s">
        <v>84</v>
      </c>
      <c r="E13" s="102">
        <v>1440</v>
      </c>
      <c r="F13" s="100">
        <v>0</v>
      </c>
      <c r="G13" s="100">
        <v>0</v>
      </c>
      <c r="H13" s="100">
        <f t="shared" si="0"/>
        <v>1440</v>
      </c>
      <c r="I13" s="100">
        <v>0</v>
      </c>
      <c r="J13" s="100">
        <v>0</v>
      </c>
      <c r="K13" s="100">
        <v>0</v>
      </c>
      <c r="L13" s="100">
        <f t="shared" si="1"/>
        <v>0</v>
      </c>
    </row>
    <row r="14" spans="1:12" ht="15" customHeight="1">
      <c r="A14" s="216"/>
      <c r="B14" s="223"/>
      <c r="C14" s="345"/>
      <c r="D14" s="125" t="s">
        <v>163</v>
      </c>
      <c r="E14" s="102">
        <v>503</v>
      </c>
      <c r="F14" s="100">
        <v>0</v>
      </c>
      <c r="G14" s="100">
        <v>0</v>
      </c>
      <c r="H14" s="100">
        <f t="shared" si="0"/>
        <v>503</v>
      </c>
      <c r="I14" s="100">
        <v>0</v>
      </c>
      <c r="J14" s="100">
        <v>0</v>
      </c>
      <c r="K14" s="100">
        <v>0</v>
      </c>
      <c r="L14" s="100">
        <f t="shared" si="1"/>
        <v>0</v>
      </c>
    </row>
    <row r="15" spans="1:12" s="40" customFormat="1" ht="15" customHeight="1">
      <c r="A15" s="216"/>
      <c r="B15" s="223"/>
      <c r="C15" s="168" t="s">
        <v>40</v>
      </c>
      <c r="D15" s="125" t="s">
        <v>142</v>
      </c>
      <c r="E15" s="102">
        <v>1000</v>
      </c>
      <c r="F15" s="100">
        <v>0</v>
      </c>
      <c r="G15" s="100">
        <v>0</v>
      </c>
      <c r="H15" s="100">
        <f t="shared" si="0"/>
        <v>1000</v>
      </c>
      <c r="I15" s="100">
        <v>0</v>
      </c>
      <c r="J15" s="100">
        <v>0</v>
      </c>
      <c r="K15" s="100">
        <v>0</v>
      </c>
      <c r="L15" s="100">
        <f t="shared" si="1"/>
        <v>0</v>
      </c>
    </row>
    <row r="16" spans="1:12" ht="15" customHeight="1">
      <c r="A16" s="216"/>
      <c r="B16" s="223"/>
      <c r="C16" s="168" t="s">
        <v>42</v>
      </c>
      <c r="D16" s="125" t="s">
        <v>85</v>
      </c>
      <c r="E16" s="102">
        <v>700</v>
      </c>
      <c r="F16" s="100">
        <v>0</v>
      </c>
      <c r="G16" s="100">
        <v>0</v>
      </c>
      <c r="H16" s="100">
        <f t="shared" si="0"/>
        <v>700</v>
      </c>
      <c r="I16" s="100">
        <v>0</v>
      </c>
      <c r="J16" s="100">
        <v>0</v>
      </c>
      <c r="K16" s="100">
        <v>0</v>
      </c>
      <c r="L16" s="100">
        <f t="shared" si="1"/>
        <v>0</v>
      </c>
    </row>
    <row r="17" spans="1:12" ht="15" customHeight="1">
      <c r="A17" s="221" t="s">
        <v>281</v>
      </c>
      <c r="B17" s="222" t="s">
        <v>205</v>
      </c>
      <c r="C17" s="356" t="s">
        <v>286</v>
      </c>
      <c r="D17" s="350"/>
      <c r="E17" s="224">
        <f>SUM(E18:E25)</f>
        <v>7486</v>
      </c>
      <c r="F17" s="224">
        <f>SUM(F18:F25)</f>
        <v>0</v>
      </c>
      <c r="G17" s="224">
        <f>SUM(G18:G25)</f>
        <v>0</v>
      </c>
      <c r="H17" s="224">
        <f>SUM(H18:H25)</f>
        <v>7486</v>
      </c>
      <c r="I17" s="224">
        <f>SUM(I18:I25)</f>
        <v>26000</v>
      </c>
      <c r="J17" s="224">
        <f>SUM(J18:J25)</f>
        <v>0</v>
      </c>
      <c r="K17" s="224">
        <f>SUM(K18:K25)</f>
        <v>0</v>
      </c>
      <c r="L17" s="224">
        <f>SUM(L18:L25)</f>
        <v>26000</v>
      </c>
    </row>
    <row r="18" spans="1:12" ht="15" customHeight="1">
      <c r="A18" s="216"/>
      <c r="B18" s="225"/>
      <c r="C18" s="226">
        <v>1</v>
      </c>
      <c r="D18" s="124" t="s">
        <v>219</v>
      </c>
      <c r="E18" s="120">
        <v>700</v>
      </c>
      <c r="F18" s="100">
        <v>0</v>
      </c>
      <c r="G18" s="100">
        <v>0</v>
      </c>
      <c r="H18" s="100">
        <f aca="true" t="shared" si="2" ref="H18:H25">SUM(E18:G18)</f>
        <v>700</v>
      </c>
      <c r="I18" s="100">
        <v>0</v>
      </c>
      <c r="J18" s="100">
        <v>0</v>
      </c>
      <c r="K18" s="100">
        <v>0</v>
      </c>
      <c r="L18" s="100">
        <f aca="true" t="shared" si="3" ref="L18:L25">SUM(I18:K18)</f>
        <v>0</v>
      </c>
    </row>
    <row r="19" spans="1:12" ht="15" customHeight="1">
      <c r="A19" s="216"/>
      <c r="B19" s="225"/>
      <c r="C19" s="226">
        <v>2</v>
      </c>
      <c r="D19" s="124" t="s">
        <v>164</v>
      </c>
      <c r="E19" s="120">
        <v>100</v>
      </c>
      <c r="F19" s="100">
        <v>0</v>
      </c>
      <c r="G19" s="100">
        <v>0</v>
      </c>
      <c r="H19" s="100">
        <f t="shared" si="2"/>
        <v>100</v>
      </c>
      <c r="I19" s="100">
        <v>0</v>
      </c>
      <c r="J19" s="100">
        <v>0</v>
      </c>
      <c r="K19" s="100">
        <v>0</v>
      </c>
      <c r="L19" s="100">
        <f t="shared" si="3"/>
        <v>0</v>
      </c>
    </row>
    <row r="20" spans="1:12" ht="15" customHeight="1">
      <c r="A20" s="216"/>
      <c r="B20" s="225"/>
      <c r="C20" s="226">
        <v>3</v>
      </c>
      <c r="D20" s="125" t="s">
        <v>165</v>
      </c>
      <c r="E20" s="102">
        <v>200</v>
      </c>
      <c r="F20" s="100">
        <v>0</v>
      </c>
      <c r="G20" s="100">
        <v>0</v>
      </c>
      <c r="H20" s="100">
        <f t="shared" si="2"/>
        <v>200</v>
      </c>
      <c r="I20" s="100">
        <v>0</v>
      </c>
      <c r="J20" s="100">
        <v>0</v>
      </c>
      <c r="K20" s="100">
        <v>0</v>
      </c>
      <c r="L20" s="100">
        <f t="shared" si="3"/>
        <v>0</v>
      </c>
    </row>
    <row r="21" spans="1:12" ht="15" customHeight="1">
      <c r="A21" s="216"/>
      <c r="B21" s="225"/>
      <c r="C21" s="344" t="s">
        <v>27</v>
      </c>
      <c r="D21" s="125" t="s">
        <v>84</v>
      </c>
      <c r="E21" s="102">
        <v>1620</v>
      </c>
      <c r="F21" s="100">
        <v>0</v>
      </c>
      <c r="G21" s="100">
        <v>0</v>
      </c>
      <c r="H21" s="100">
        <f t="shared" si="2"/>
        <v>1620</v>
      </c>
      <c r="I21" s="100">
        <v>0</v>
      </c>
      <c r="J21" s="100">
        <v>0</v>
      </c>
      <c r="K21" s="100">
        <v>0</v>
      </c>
      <c r="L21" s="100">
        <f t="shared" si="3"/>
        <v>0</v>
      </c>
    </row>
    <row r="22" spans="1:12" ht="15" customHeight="1">
      <c r="A22" s="216"/>
      <c r="B22" s="223"/>
      <c r="C22" s="345"/>
      <c r="D22" s="125" t="s">
        <v>163</v>
      </c>
      <c r="E22" s="102">
        <v>366</v>
      </c>
      <c r="F22" s="100">
        <v>0</v>
      </c>
      <c r="G22" s="100">
        <v>0</v>
      </c>
      <c r="H22" s="100">
        <f t="shared" si="2"/>
        <v>366</v>
      </c>
      <c r="I22" s="100">
        <v>0</v>
      </c>
      <c r="J22" s="100">
        <v>0</v>
      </c>
      <c r="K22" s="100">
        <v>0</v>
      </c>
      <c r="L22" s="100">
        <f t="shared" si="3"/>
        <v>0</v>
      </c>
    </row>
    <row r="23" spans="1:12" ht="15" customHeight="1">
      <c r="A23" s="216"/>
      <c r="B23" s="225"/>
      <c r="C23" s="226">
        <v>6</v>
      </c>
      <c r="D23" s="125" t="s">
        <v>166</v>
      </c>
      <c r="E23" s="102">
        <v>1800</v>
      </c>
      <c r="F23" s="100">
        <v>0</v>
      </c>
      <c r="G23" s="100">
        <v>0</v>
      </c>
      <c r="H23" s="100">
        <f t="shared" si="2"/>
        <v>1800</v>
      </c>
      <c r="I23" s="100">
        <v>0</v>
      </c>
      <c r="J23" s="100">
        <v>0</v>
      </c>
      <c r="K23" s="100">
        <v>0</v>
      </c>
      <c r="L23" s="100">
        <f t="shared" si="3"/>
        <v>0</v>
      </c>
    </row>
    <row r="24" spans="1:12" ht="15" customHeight="1">
      <c r="A24" s="216"/>
      <c r="B24" s="225"/>
      <c r="C24" s="226">
        <v>7</v>
      </c>
      <c r="D24" s="125" t="s">
        <v>85</v>
      </c>
      <c r="E24" s="102">
        <v>1700</v>
      </c>
      <c r="F24" s="100">
        <v>0</v>
      </c>
      <c r="G24" s="100">
        <v>0</v>
      </c>
      <c r="H24" s="100">
        <f t="shared" si="2"/>
        <v>1700</v>
      </c>
      <c r="I24" s="100">
        <v>0</v>
      </c>
      <c r="J24" s="100">
        <v>0</v>
      </c>
      <c r="K24" s="100">
        <v>0</v>
      </c>
      <c r="L24" s="100">
        <f t="shared" si="3"/>
        <v>0</v>
      </c>
    </row>
    <row r="25" spans="1:12" s="40" customFormat="1" ht="15" customHeight="1">
      <c r="A25" s="216"/>
      <c r="B25" s="225"/>
      <c r="C25" s="226">
        <v>8</v>
      </c>
      <c r="D25" s="125" t="s">
        <v>142</v>
      </c>
      <c r="E25" s="102">
        <v>1000</v>
      </c>
      <c r="F25" s="100">
        <v>0</v>
      </c>
      <c r="G25" s="100">
        <v>0</v>
      </c>
      <c r="H25" s="100">
        <f t="shared" si="2"/>
        <v>1000</v>
      </c>
      <c r="I25" s="100">
        <v>26000</v>
      </c>
      <c r="J25" s="100">
        <v>0</v>
      </c>
      <c r="K25" s="100">
        <v>0</v>
      </c>
      <c r="L25" s="100">
        <f t="shared" si="3"/>
        <v>26000</v>
      </c>
    </row>
    <row r="26" spans="1:12" s="40" customFormat="1" ht="15" customHeight="1">
      <c r="A26" s="217">
        <v>2</v>
      </c>
      <c r="B26" s="159" t="s">
        <v>377</v>
      </c>
      <c r="C26" s="300"/>
      <c r="D26" s="300"/>
      <c r="E26" s="152">
        <f>E27</f>
        <v>0</v>
      </c>
      <c r="F26" s="152">
        <f aca="true" t="shared" si="4" ref="F26:L27">F27</f>
        <v>0</v>
      </c>
      <c r="G26" s="152">
        <f t="shared" si="4"/>
        <v>0</v>
      </c>
      <c r="H26" s="152">
        <f t="shared" si="4"/>
        <v>0</v>
      </c>
      <c r="I26" s="152">
        <f t="shared" si="4"/>
        <v>0</v>
      </c>
      <c r="J26" s="152">
        <f t="shared" si="4"/>
        <v>0</v>
      </c>
      <c r="K26" s="152">
        <f t="shared" si="4"/>
        <v>0</v>
      </c>
      <c r="L26" s="152">
        <f t="shared" si="4"/>
        <v>0</v>
      </c>
    </row>
    <row r="27" spans="1:12" s="40" customFormat="1" ht="15" customHeight="1">
      <c r="A27" s="221" t="s">
        <v>378</v>
      </c>
      <c r="B27" s="86" t="s">
        <v>204</v>
      </c>
      <c r="C27" s="349" t="s">
        <v>93</v>
      </c>
      <c r="D27" s="350"/>
      <c r="E27" s="97">
        <f>E28</f>
        <v>0</v>
      </c>
      <c r="F27" s="97">
        <f t="shared" si="4"/>
        <v>0</v>
      </c>
      <c r="G27" s="97">
        <f t="shared" si="4"/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</row>
    <row r="28" spans="1:12" s="40" customFormat="1" ht="15" customHeight="1">
      <c r="A28" s="227"/>
      <c r="B28" s="223"/>
      <c r="C28" s="168" t="s">
        <v>24</v>
      </c>
      <c r="D28" s="124" t="s">
        <v>379</v>
      </c>
      <c r="E28" s="120">
        <v>0</v>
      </c>
      <c r="F28" s="100">
        <v>0</v>
      </c>
      <c r="G28" s="100">
        <v>0</v>
      </c>
      <c r="H28" s="100">
        <f>SUM(E28:G28)</f>
        <v>0</v>
      </c>
      <c r="I28" s="100">
        <v>0</v>
      </c>
      <c r="J28" s="100">
        <v>0</v>
      </c>
      <c r="K28" s="100">
        <v>0</v>
      </c>
      <c r="L28" s="100">
        <f>SUM(I28:K28)</f>
        <v>0</v>
      </c>
    </row>
    <row r="29" spans="1:12" ht="15" customHeight="1">
      <c r="A29" s="149">
        <v>3</v>
      </c>
      <c r="B29" s="228" t="s">
        <v>110</v>
      </c>
      <c r="C29" s="229"/>
      <c r="D29" s="229"/>
      <c r="E29" s="152">
        <f>E30</f>
        <v>200</v>
      </c>
      <c r="F29" s="152">
        <f aca="true" t="shared" si="5" ref="F29:L30">F30</f>
        <v>0</v>
      </c>
      <c r="G29" s="152">
        <f t="shared" si="5"/>
        <v>0</v>
      </c>
      <c r="H29" s="152">
        <f t="shared" si="5"/>
        <v>200</v>
      </c>
      <c r="I29" s="152">
        <f t="shared" si="5"/>
        <v>0</v>
      </c>
      <c r="J29" s="152">
        <f t="shared" si="5"/>
        <v>0</v>
      </c>
      <c r="K29" s="152">
        <f t="shared" si="5"/>
        <v>0</v>
      </c>
      <c r="L29" s="152">
        <f t="shared" si="5"/>
        <v>0</v>
      </c>
    </row>
    <row r="30" spans="1:12" ht="15" customHeight="1">
      <c r="A30" s="88" t="s">
        <v>280</v>
      </c>
      <c r="B30" s="86" t="s">
        <v>204</v>
      </c>
      <c r="C30" s="349" t="s">
        <v>93</v>
      </c>
      <c r="D30" s="350"/>
      <c r="E30" s="97">
        <f>E31</f>
        <v>200</v>
      </c>
      <c r="F30" s="97">
        <f t="shared" si="5"/>
        <v>0</v>
      </c>
      <c r="G30" s="97">
        <f t="shared" si="5"/>
        <v>0</v>
      </c>
      <c r="H30" s="97">
        <f t="shared" si="5"/>
        <v>200</v>
      </c>
      <c r="I30" s="97">
        <f t="shared" si="5"/>
        <v>0</v>
      </c>
      <c r="J30" s="97">
        <f t="shared" si="5"/>
        <v>0</v>
      </c>
      <c r="K30" s="97">
        <f t="shared" si="5"/>
        <v>0</v>
      </c>
      <c r="L30" s="97">
        <f t="shared" si="5"/>
        <v>0</v>
      </c>
    </row>
    <row r="31" spans="1:12" ht="15" customHeight="1">
      <c r="A31" s="111"/>
      <c r="B31" s="188"/>
      <c r="C31" s="77" t="s">
        <v>24</v>
      </c>
      <c r="D31" s="128" t="s">
        <v>39</v>
      </c>
      <c r="E31" s="120">
        <v>200</v>
      </c>
      <c r="F31" s="100">
        <v>0</v>
      </c>
      <c r="G31" s="100">
        <v>0</v>
      </c>
      <c r="H31" s="100">
        <f>SUM(E31:G31)</f>
        <v>200</v>
      </c>
      <c r="I31" s="100">
        <v>0</v>
      </c>
      <c r="J31" s="100">
        <v>0</v>
      </c>
      <c r="K31" s="100">
        <v>0</v>
      </c>
      <c r="L31" s="100">
        <f>SUM(I31:K31)</f>
        <v>0</v>
      </c>
    </row>
    <row r="32" spans="1:12" ht="15" customHeight="1">
      <c r="A32" s="149">
        <v>4</v>
      </c>
      <c r="B32" s="228" t="s">
        <v>111</v>
      </c>
      <c r="C32" s="229"/>
      <c r="D32" s="229"/>
      <c r="E32" s="152">
        <f>E33</f>
        <v>6650</v>
      </c>
      <c r="F32" s="152">
        <f aca="true" t="shared" si="6" ref="F32:L32">F33</f>
        <v>0</v>
      </c>
      <c r="G32" s="152">
        <f t="shared" si="6"/>
        <v>0</v>
      </c>
      <c r="H32" s="152">
        <f t="shared" si="6"/>
        <v>6650</v>
      </c>
      <c r="I32" s="152">
        <f t="shared" si="6"/>
        <v>0</v>
      </c>
      <c r="J32" s="152">
        <f t="shared" si="6"/>
        <v>0</v>
      </c>
      <c r="K32" s="152">
        <f t="shared" si="6"/>
        <v>0</v>
      </c>
      <c r="L32" s="152">
        <f t="shared" si="6"/>
        <v>0</v>
      </c>
    </row>
    <row r="33" spans="1:12" ht="15" customHeight="1">
      <c r="A33" s="121" t="s">
        <v>279</v>
      </c>
      <c r="B33" s="222" t="s">
        <v>246</v>
      </c>
      <c r="C33" s="342" t="s">
        <v>283</v>
      </c>
      <c r="D33" s="343"/>
      <c r="E33" s="270">
        <f>SUM(E34:E35)</f>
        <v>6650</v>
      </c>
      <c r="F33" s="270">
        <f>SUM(F34:F35)</f>
        <v>0</v>
      </c>
      <c r="G33" s="270">
        <f>SUM(G34:G35)</f>
        <v>0</v>
      </c>
      <c r="H33" s="270">
        <f>SUM(H34:H35)</f>
        <v>6650</v>
      </c>
      <c r="I33" s="270">
        <f>SUM(I34:I35)</f>
        <v>0</v>
      </c>
      <c r="J33" s="270">
        <f>SUM(J34:J35)</f>
        <v>0</v>
      </c>
      <c r="K33" s="270">
        <f>SUM(K34:K35)</f>
        <v>0</v>
      </c>
      <c r="L33" s="270">
        <f>SUM(L34:L35)</f>
        <v>0</v>
      </c>
    </row>
    <row r="34" spans="1:12" ht="15" customHeight="1">
      <c r="A34" s="157"/>
      <c r="B34" s="129"/>
      <c r="C34" s="231">
        <v>1</v>
      </c>
      <c r="D34" s="109" t="s">
        <v>112</v>
      </c>
      <c r="E34" s="174">
        <v>4928</v>
      </c>
      <c r="F34" s="274">
        <v>0</v>
      </c>
      <c r="G34" s="274">
        <v>0</v>
      </c>
      <c r="H34" s="274">
        <f>SUM(E34:G34)</f>
        <v>4928</v>
      </c>
      <c r="I34" s="274">
        <v>0</v>
      </c>
      <c r="J34" s="274">
        <v>0</v>
      </c>
      <c r="K34" s="274">
        <v>0</v>
      </c>
      <c r="L34" s="274">
        <f>SUM(I34:K34)</f>
        <v>0</v>
      </c>
    </row>
    <row r="35" spans="1:12" ht="15" customHeight="1">
      <c r="A35" s="157"/>
      <c r="B35" s="129"/>
      <c r="C35" s="231">
        <v>2</v>
      </c>
      <c r="D35" s="106" t="s">
        <v>47</v>
      </c>
      <c r="E35" s="102">
        <v>1722</v>
      </c>
      <c r="F35" s="275">
        <v>0</v>
      </c>
      <c r="G35" s="275">
        <v>0</v>
      </c>
      <c r="H35" s="274">
        <f>SUM(E35:G35)</f>
        <v>1722</v>
      </c>
      <c r="I35" s="275">
        <v>0</v>
      </c>
      <c r="J35" s="275">
        <v>0</v>
      </c>
      <c r="K35" s="275">
        <v>0</v>
      </c>
      <c r="L35" s="274">
        <f>SUM(I35:K35)</f>
        <v>0</v>
      </c>
    </row>
    <row r="36" spans="1:12" ht="15" customHeight="1">
      <c r="A36" s="149">
        <v>5</v>
      </c>
      <c r="B36" s="358" t="s">
        <v>113</v>
      </c>
      <c r="C36" s="358"/>
      <c r="D36" s="358"/>
      <c r="E36" s="269">
        <f>SUM(E37+E39)</f>
        <v>1237</v>
      </c>
      <c r="F36" s="269">
        <f>SUM(F37+F39)</f>
        <v>0</v>
      </c>
      <c r="G36" s="269">
        <f>SUM(G37+G39)</f>
        <v>0</v>
      </c>
      <c r="H36" s="269">
        <f>SUM(H37+H39)</f>
        <v>1237</v>
      </c>
      <c r="I36" s="269">
        <f>SUM(I37+I39)</f>
        <v>0</v>
      </c>
      <c r="J36" s="269">
        <f>SUM(J37+J39)</f>
        <v>0</v>
      </c>
      <c r="K36" s="269">
        <f>SUM(K37+K39)</f>
        <v>0</v>
      </c>
      <c r="L36" s="269">
        <f>SUM(L37+L39)</f>
        <v>0</v>
      </c>
    </row>
    <row r="37" spans="1:12" ht="15" customHeight="1">
      <c r="A37" s="77" t="s">
        <v>278</v>
      </c>
      <c r="B37" s="222" t="s">
        <v>206</v>
      </c>
      <c r="C37" s="110" t="s">
        <v>114</v>
      </c>
      <c r="D37" s="170"/>
      <c r="E37" s="270">
        <f>SUM(E38:E38)</f>
        <v>600</v>
      </c>
      <c r="F37" s="270">
        <f aca="true" t="shared" si="7" ref="F37:L37">SUM(F38:F38)</f>
        <v>0</v>
      </c>
      <c r="G37" s="270">
        <f t="shared" si="7"/>
        <v>0</v>
      </c>
      <c r="H37" s="270">
        <f t="shared" si="7"/>
        <v>600</v>
      </c>
      <c r="I37" s="270">
        <f t="shared" si="7"/>
        <v>0</v>
      </c>
      <c r="J37" s="270">
        <f t="shared" si="7"/>
        <v>0</v>
      </c>
      <c r="K37" s="270">
        <f t="shared" si="7"/>
        <v>0</v>
      </c>
      <c r="L37" s="270">
        <f t="shared" si="7"/>
        <v>0</v>
      </c>
    </row>
    <row r="38" spans="1:12" s="19" customFormat="1" ht="15" customHeight="1">
      <c r="A38" s="232"/>
      <c r="B38" s="232"/>
      <c r="C38" s="233">
        <v>1</v>
      </c>
      <c r="D38" s="109" t="s">
        <v>167</v>
      </c>
      <c r="E38" s="174">
        <v>600</v>
      </c>
      <c r="F38" s="274">
        <v>0</v>
      </c>
      <c r="G38" s="274">
        <v>0</v>
      </c>
      <c r="H38" s="274">
        <f>SUM(E38:G38)</f>
        <v>600</v>
      </c>
      <c r="I38" s="274">
        <v>0</v>
      </c>
      <c r="J38" s="274">
        <v>0</v>
      </c>
      <c r="K38" s="274">
        <v>0</v>
      </c>
      <c r="L38" s="274">
        <f>SUM(I38:K38)</f>
        <v>0</v>
      </c>
    </row>
    <row r="39" spans="1:12" s="19" customFormat="1" ht="15" customHeight="1">
      <c r="A39" s="77"/>
      <c r="B39" s="222" t="s">
        <v>246</v>
      </c>
      <c r="C39" s="342" t="s">
        <v>307</v>
      </c>
      <c r="D39" s="343"/>
      <c r="E39" s="270">
        <f>SUM(E40:E42)</f>
        <v>637</v>
      </c>
      <c r="F39" s="270">
        <f>SUM(F40:F42)</f>
        <v>0</v>
      </c>
      <c r="G39" s="270">
        <f>SUM(G40:G42)</f>
        <v>0</v>
      </c>
      <c r="H39" s="270">
        <f>SUM(H40:H42)</f>
        <v>637</v>
      </c>
      <c r="I39" s="270">
        <f>SUM(I40:I40)</f>
        <v>0</v>
      </c>
      <c r="J39" s="270">
        <f>SUM(J40:J42)</f>
        <v>0</v>
      </c>
      <c r="K39" s="270">
        <f>SUM(K40:K42)</f>
        <v>0</v>
      </c>
      <c r="L39" s="270">
        <f>SUM(L40:L42)</f>
        <v>0</v>
      </c>
    </row>
    <row r="40" spans="1:12" s="19" customFormat="1" ht="15" customHeight="1">
      <c r="A40" s="232"/>
      <c r="B40" s="232"/>
      <c r="C40" s="351">
        <v>2</v>
      </c>
      <c r="D40" s="109" t="s">
        <v>380</v>
      </c>
      <c r="E40" s="174">
        <v>0</v>
      </c>
      <c r="F40" s="274">
        <v>0</v>
      </c>
      <c r="G40" s="274">
        <v>0</v>
      </c>
      <c r="H40" s="274">
        <f>SUM(E40:G40)</f>
        <v>0</v>
      </c>
      <c r="I40" s="274">
        <v>0</v>
      </c>
      <c r="J40" s="274">
        <v>0</v>
      </c>
      <c r="K40" s="274">
        <v>0</v>
      </c>
      <c r="L40" s="274">
        <f>SUM(I40:K40)</f>
        <v>0</v>
      </c>
    </row>
    <row r="41" spans="1:12" s="19" customFormat="1" ht="15" customHeight="1">
      <c r="A41" s="232"/>
      <c r="B41" s="232"/>
      <c r="C41" s="352"/>
      <c r="D41" s="109" t="s">
        <v>112</v>
      </c>
      <c r="E41" s="174">
        <v>472</v>
      </c>
      <c r="F41" s="274">
        <v>0</v>
      </c>
      <c r="G41" s="274">
        <v>0</v>
      </c>
      <c r="H41" s="274">
        <f>SUM(E41:G41)</f>
        <v>472</v>
      </c>
      <c r="I41" s="274">
        <v>0</v>
      </c>
      <c r="J41" s="274">
        <v>0</v>
      </c>
      <c r="K41" s="274">
        <v>0</v>
      </c>
      <c r="L41" s="274">
        <f>SUM(I41:K41)</f>
        <v>0</v>
      </c>
    </row>
    <row r="42" spans="1:12" s="19" customFormat="1" ht="15" customHeight="1">
      <c r="A42" s="232"/>
      <c r="B42" s="232"/>
      <c r="C42" s="353"/>
      <c r="D42" s="106" t="s">
        <v>47</v>
      </c>
      <c r="E42" s="174">
        <v>165</v>
      </c>
      <c r="F42" s="274">
        <v>0</v>
      </c>
      <c r="G42" s="274">
        <v>0</v>
      </c>
      <c r="H42" s="274">
        <f>SUM(E42:G42)</f>
        <v>165</v>
      </c>
      <c r="I42" s="274">
        <v>0</v>
      </c>
      <c r="J42" s="274">
        <v>0</v>
      </c>
      <c r="K42" s="274">
        <v>0</v>
      </c>
      <c r="L42" s="274">
        <f>SUM(I42:K42)</f>
        <v>0</v>
      </c>
    </row>
    <row r="43" spans="1:12" s="19" customFormat="1" ht="15" customHeight="1">
      <c r="A43" s="149">
        <v>9</v>
      </c>
      <c r="B43" s="150" t="s">
        <v>90</v>
      </c>
      <c r="C43" s="151"/>
      <c r="D43" s="151"/>
      <c r="E43" s="152">
        <f>E44</f>
        <v>102200</v>
      </c>
      <c r="F43" s="152">
        <f aca="true" t="shared" si="8" ref="F43:L43">F44</f>
        <v>60000</v>
      </c>
      <c r="G43" s="152">
        <f t="shared" si="8"/>
        <v>0</v>
      </c>
      <c r="H43" s="152">
        <f t="shared" si="8"/>
        <v>162200</v>
      </c>
      <c r="I43" s="152">
        <f t="shared" si="8"/>
        <v>0</v>
      </c>
      <c r="J43" s="152">
        <f t="shared" si="8"/>
        <v>0</v>
      </c>
      <c r="K43" s="152">
        <f t="shared" si="8"/>
        <v>0</v>
      </c>
      <c r="L43" s="152">
        <f t="shared" si="8"/>
        <v>0</v>
      </c>
    </row>
    <row r="44" spans="1:12" s="19" customFormat="1" ht="15" customHeight="1">
      <c r="A44" s="121" t="s">
        <v>277</v>
      </c>
      <c r="B44" s="222" t="s">
        <v>203</v>
      </c>
      <c r="C44" s="110" t="s">
        <v>90</v>
      </c>
      <c r="D44" s="110"/>
      <c r="E44" s="270">
        <f>SUM(E45:E47)</f>
        <v>102200</v>
      </c>
      <c r="F44" s="270">
        <f>SUM(F45:F47)</f>
        <v>60000</v>
      </c>
      <c r="G44" s="270">
        <f>SUM(G45:G47)</f>
        <v>0</v>
      </c>
      <c r="H44" s="270">
        <f>SUM(H45:H47)</f>
        <v>162200</v>
      </c>
      <c r="I44" s="270">
        <f>SUM(I47:I47)</f>
        <v>0</v>
      </c>
      <c r="J44" s="270">
        <f>SUM(J47:J47)</f>
        <v>0</v>
      </c>
      <c r="K44" s="270">
        <f>SUM(K47:K47)</f>
        <v>0</v>
      </c>
      <c r="L44" s="270">
        <f>SUM(L47:L47)</f>
        <v>0</v>
      </c>
    </row>
    <row r="45" spans="1:12" s="19" customFormat="1" ht="15" customHeight="1">
      <c r="A45" s="121"/>
      <c r="B45" s="310"/>
      <c r="C45" s="172">
        <v>1</v>
      </c>
      <c r="D45" s="130" t="s">
        <v>428</v>
      </c>
      <c r="E45" s="234">
        <v>12000</v>
      </c>
      <c r="F45" s="311"/>
      <c r="G45" s="311"/>
      <c r="H45" s="234">
        <f>SUM(E45:G45)</f>
        <v>12000</v>
      </c>
      <c r="I45" s="311">
        <v>0</v>
      </c>
      <c r="J45" s="311"/>
      <c r="K45" s="311"/>
      <c r="L45" s="311"/>
    </row>
    <row r="46" spans="1:12" s="19" customFormat="1" ht="15" customHeight="1">
      <c r="A46" s="121"/>
      <c r="B46" s="310"/>
      <c r="C46" s="87">
        <v>2</v>
      </c>
      <c r="D46" s="130" t="s">
        <v>347</v>
      </c>
      <c r="E46" s="234">
        <v>200</v>
      </c>
      <c r="F46" s="234">
        <v>0</v>
      </c>
      <c r="G46" s="234">
        <v>0</v>
      </c>
      <c r="H46" s="234">
        <f>SUM(E46:G46)</f>
        <v>200</v>
      </c>
      <c r="I46" s="234">
        <v>0</v>
      </c>
      <c r="J46" s="234">
        <v>0</v>
      </c>
      <c r="K46" s="234">
        <v>0</v>
      </c>
      <c r="L46" s="234">
        <f>SUM(I46:K46)</f>
        <v>0</v>
      </c>
    </row>
    <row r="47" spans="1:12" s="19" customFormat="1" ht="15" customHeight="1">
      <c r="A47" s="87"/>
      <c r="B47" s="188"/>
      <c r="C47" s="87">
        <v>3</v>
      </c>
      <c r="D47" s="130" t="s">
        <v>429</v>
      </c>
      <c r="E47" s="234">
        <v>90000</v>
      </c>
      <c r="F47" s="234">
        <v>60000</v>
      </c>
      <c r="G47" s="234"/>
      <c r="H47" s="234">
        <f>SUM(E47:G47)</f>
        <v>150000</v>
      </c>
      <c r="I47" s="234">
        <v>0</v>
      </c>
      <c r="J47" s="234"/>
      <c r="K47" s="234"/>
      <c r="L47" s="234"/>
    </row>
    <row r="48" spans="1:12" ht="15" customHeight="1">
      <c r="A48" s="149">
        <v>10</v>
      </c>
      <c r="B48" s="150" t="s">
        <v>381</v>
      </c>
      <c r="C48" s="151"/>
      <c r="D48" s="151"/>
      <c r="E48" s="152">
        <f>E49</f>
        <v>0</v>
      </c>
      <c r="F48" s="152">
        <f aca="true" t="shared" si="9" ref="F48:L48">F49</f>
        <v>0</v>
      </c>
      <c r="G48" s="152">
        <f t="shared" si="9"/>
        <v>0</v>
      </c>
      <c r="H48" s="152">
        <f t="shared" si="9"/>
        <v>0</v>
      </c>
      <c r="I48" s="152">
        <f t="shared" si="9"/>
        <v>0</v>
      </c>
      <c r="J48" s="152">
        <f t="shared" si="9"/>
        <v>0</v>
      </c>
      <c r="K48" s="152">
        <f t="shared" si="9"/>
        <v>0</v>
      </c>
      <c r="L48" s="152">
        <f t="shared" si="9"/>
        <v>0</v>
      </c>
    </row>
    <row r="49" spans="1:12" ht="15" customHeight="1">
      <c r="A49" s="121" t="s">
        <v>382</v>
      </c>
      <c r="B49" s="222" t="s">
        <v>246</v>
      </c>
      <c r="C49" s="342" t="s">
        <v>383</v>
      </c>
      <c r="D49" s="343"/>
      <c r="E49" s="97">
        <f>E50</f>
        <v>0</v>
      </c>
      <c r="F49" s="270">
        <f aca="true" t="shared" si="10" ref="F49:L49">SUM(F50:F50)</f>
        <v>0</v>
      </c>
      <c r="G49" s="270">
        <f t="shared" si="10"/>
        <v>0</v>
      </c>
      <c r="H49" s="270">
        <f t="shared" si="10"/>
        <v>0</v>
      </c>
      <c r="I49" s="270">
        <f t="shared" si="10"/>
        <v>0</v>
      </c>
      <c r="J49" s="270">
        <f t="shared" si="10"/>
        <v>0</v>
      </c>
      <c r="K49" s="270">
        <f t="shared" si="10"/>
        <v>0</v>
      </c>
      <c r="L49" s="270">
        <f t="shared" si="10"/>
        <v>0</v>
      </c>
    </row>
    <row r="50" spans="1:12" ht="15" customHeight="1">
      <c r="A50" s="216"/>
      <c r="B50" s="192"/>
      <c r="C50" s="216">
        <v>1</v>
      </c>
      <c r="D50" s="127" t="s">
        <v>384</v>
      </c>
      <c r="E50" s="234">
        <v>0</v>
      </c>
      <c r="F50" s="234">
        <v>0</v>
      </c>
      <c r="G50" s="234">
        <v>0</v>
      </c>
      <c r="H50" s="234">
        <f>SUM(E50:G50)</f>
        <v>0</v>
      </c>
      <c r="I50" s="234">
        <v>0</v>
      </c>
      <c r="J50" s="234">
        <v>0</v>
      </c>
      <c r="K50" s="234">
        <v>0</v>
      </c>
      <c r="L50" s="234">
        <f>SUM(I50:K50)</f>
        <v>0</v>
      </c>
    </row>
    <row r="51" spans="8:12" ht="12">
      <c r="H51" s="32"/>
      <c r="I51" s="32"/>
      <c r="J51" s="32"/>
      <c r="K51" s="32"/>
      <c r="L51" s="32"/>
    </row>
    <row r="52" spans="1:11" ht="12">
      <c r="A52" s="33"/>
      <c r="D52" s="32"/>
      <c r="I52" s="19"/>
      <c r="J52" s="19"/>
      <c r="K52" s="19"/>
    </row>
    <row r="53" ht="12">
      <c r="D53" s="32"/>
    </row>
    <row r="54" ht="12">
      <c r="D54" s="15"/>
    </row>
    <row r="55" spans="1:12" ht="12">
      <c r="A55"/>
      <c r="D55" s="15"/>
      <c r="H55" s="32"/>
      <c r="L55" s="19"/>
    </row>
    <row r="56" spans="1:8" ht="12.75">
      <c r="A56"/>
      <c r="D56" s="15"/>
      <c r="H56" s="28"/>
    </row>
    <row r="62" spans="1:13" ht="12.75">
      <c r="A62"/>
      <c r="M62" s="31"/>
    </row>
  </sheetData>
  <sheetProtection/>
  <mergeCells count="26">
    <mergeCell ref="E5:E6"/>
    <mergeCell ref="I4:L4"/>
    <mergeCell ref="A3:L3"/>
    <mergeCell ref="K5:K6"/>
    <mergeCell ref="E4:H4"/>
    <mergeCell ref="F5:F6"/>
    <mergeCell ref="J5:J6"/>
    <mergeCell ref="C27:D27"/>
    <mergeCell ref="C40:C42"/>
    <mergeCell ref="A5:A6"/>
    <mergeCell ref="C9:D9"/>
    <mergeCell ref="C17:D17"/>
    <mergeCell ref="C30:D30"/>
    <mergeCell ref="C39:D39"/>
    <mergeCell ref="B36:D36"/>
    <mergeCell ref="B5:B6"/>
    <mergeCell ref="C49:D49"/>
    <mergeCell ref="C13:C14"/>
    <mergeCell ref="G5:G6"/>
    <mergeCell ref="C33:D33"/>
    <mergeCell ref="L5:L6"/>
    <mergeCell ref="C21:C22"/>
    <mergeCell ref="D5:D6"/>
    <mergeCell ref="C5:C6"/>
    <mergeCell ref="H5:H6"/>
    <mergeCell ref="I5:I6"/>
  </mergeCells>
  <printOptions horizontalCentered="1"/>
  <pageMargins left="0.7874015748031497" right="0.7874015748031497" top="0.984251968503937" bottom="0.8661417322834646" header="0.5118110236220472" footer="0.5118110236220472"/>
  <pageSetup firstPageNumber="4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4.140625" style="1" customWidth="1"/>
    <col min="2" max="2" width="8.421875" style="0" customWidth="1"/>
    <col min="3" max="3" width="2.28125" style="0" customWidth="1"/>
    <col min="4" max="4" width="31.8515625" style="0" customWidth="1"/>
    <col min="5" max="5" width="9.140625" style="0" customWidth="1"/>
    <col min="6" max="6" width="9.00390625" style="0" customWidth="1"/>
    <col min="7" max="7" width="10.140625" style="0" customWidth="1"/>
    <col min="8" max="8" width="9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9.8515625" style="0" customWidth="1"/>
  </cols>
  <sheetData>
    <row r="1" spans="1:12" ht="13.5">
      <c r="A1" s="211" t="s">
        <v>352</v>
      </c>
      <c r="B1" s="212"/>
      <c r="C1" s="212"/>
      <c r="D1" s="210"/>
      <c r="E1" s="137"/>
      <c r="F1" s="137"/>
      <c r="G1" s="137"/>
      <c r="H1" s="137"/>
      <c r="I1" s="137"/>
      <c r="J1" s="137"/>
      <c r="K1" s="137"/>
      <c r="L1" s="137"/>
    </row>
    <row r="2" spans="1:12" ht="13.5">
      <c r="A2" s="211"/>
      <c r="B2" s="212"/>
      <c r="C2" s="212"/>
      <c r="D2" s="210"/>
      <c r="E2" s="137"/>
      <c r="F2" s="137"/>
      <c r="G2" s="137"/>
      <c r="H2" s="137"/>
      <c r="I2" s="137"/>
      <c r="J2" s="137"/>
      <c r="K2" s="137"/>
      <c r="L2" s="137"/>
    </row>
    <row r="3" spans="1:12" ht="13.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2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</row>
    <row r="7" spans="1:12" ht="15" customHeight="1">
      <c r="A7" s="95" t="s">
        <v>360</v>
      </c>
      <c r="B7" s="96"/>
      <c r="C7" s="214"/>
      <c r="D7" s="214"/>
      <c r="E7" s="161">
        <f>E8+E12</f>
        <v>6000</v>
      </c>
      <c r="F7" s="161">
        <f>F8+F12</f>
        <v>3000</v>
      </c>
      <c r="G7" s="161">
        <f>G8+G12</f>
        <v>0</v>
      </c>
      <c r="H7" s="161">
        <f>H8+H12</f>
        <v>9000</v>
      </c>
      <c r="I7" s="161">
        <f>I8+I12</f>
        <v>0</v>
      </c>
      <c r="J7" s="161">
        <f>J8+J12</f>
        <v>0</v>
      </c>
      <c r="K7" s="161">
        <f>K8+K12</f>
        <v>0</v>
      </c>
      <c r="L7" s="161">
        <f>L8+L12</f>
        <v>0</v>
      </c>
    </row>
    <row r="8" spans="1:12" ht="15" customHeight="1">
      <c r="A8" s="149">
        <v>1</v>
      </c>
      <c r="B8" s="150" t="s">
        <v>105</v>
      </c>
      <c r="C8" s="151"/>
      <c r="D8" s="151"/>
      <c r="E8" s="152">
        <f>E9</f>
        <v>6000</v>
      </c>
      <c r="F8" s="152">
        <f aca="true" t="shared" si="0" ref="F8:L8">F9</f>
        <v>3000</v>
      </c>
      <c r="G8" s="152">
        <f t="shared" si="0"/>
        <v>0</v>
      </c>
      <c r="H8" s="152">
        <f t="shared" si="0"/>
        <v>9000</v>
      </c>
      <c r="I8" s="152">
        <f t="shared" si="0"/>
        <v>0</v>
      </c>
      <c r="J8" s="152">
        <f t="shared" si="0"/>
        <v>0</v>
      </c>
      <c r="K8" s="152">
        <f t="shared" si="0"/>
        <v>0</v>
      </c>
      <c r="L8" s="152">
        <f t="shared" si="0"/>
        <v>0</v>
      </c>
    </row>
    <row r="9" spans="1:12" ht="15" customHeight="1">
      <c r="A9" s="88" t="s">
        <v>275</v>
      </c>
      <c r="B9" s="86" t="s">
        <v>207</v>
      </c>
      <c r="C9" s="368" t="s">
        <v>12</v>
      </c>
      <c r="D9" s="350"/>
      <c r="E9" s="119">
        <f>SUM(E10:E11)</f>
        <v>6000</v>
      </c>
      <c r="F9" s="119">
        <f>SUM(F10:F11)</f>
        <v>3000</v>
      </c>
      <c r="G9" s="119">
        <f>SUM(G10:G11)</f>
        <v>0</v>
      </c>
      <c r="H9" s="119">
        <f>SUM(H10:H11)</f>
        <v>9000</v>
      </c>
      <c r="I9" s="119">
        <f>SUM(I10)</f>
        <v>0</v>
      </c>
      <c r="J9" s="119">
        <f>SUM(J10)</f>
        <v>0</v>
      </c>
      <c r="K9" s="119">
        <f>SUM(K10)</f>
        <v>0</v>
      </c>
      <c r="L9" s="119">
        <f>SUM(L10)</f>
        <v>0</v>
      </c>
    </row>
    <row r="10" spans="1:12" ht="15" customHeight="1">
      <c r="A10" s="87"/>
      <c r="B10" s="111"/>
      <c r="C10" s="77" t="s">
        <v>24</v>
      </c>
      <c r="D10" s="112" t="s">
        <v>232</v>
      </c>
      <c r="E10" s="99">
        <v>0</v>
      </c>
      <c r="F10" s="99">
        <v>0</v>
      </c>
      <c r="G10" s="99">
        <v>0</v>
      </c>
      <c r="H10" s="99">
        <f>SUM(E10:G10)</f>
        <v>0</v>
      </c>
      <c r="I10" s="99">
        <v>0</v>
      </c>
      <c r="J10" s="99">
        <v>0</v>
      </c>
      <c r="K10" s="99">
        <v>0</v>
      </c>
      <c r="L10" s="99">
        <f>SUM(I10:K10)</f>
        <v>0</v>
      </c>
    </row>
    <row r="11" spans="1:12" ht="15" customHeight="1">
      <c r="A11" s="87"/>
      <c r="B11" s="111"/>
      <c r="C11" s="88" t="s">
        <v>25</v>
      </c>
      <c r="D11" s="112" t="s">
        <v>448</v>
      </c>
      <c r="E11" s="99">
        <v>6000</v>
      </c>
      <c r="F11" s="99">
        <v>3000</v>
      </c>
      <c r="G11" s="99"/>
      <c r="H11" s="99">
        <f>SUM(E11:G11)</f>
        <v>9000</v>
      </c>
      <c r="I11" s="99">
        <v>0</v>
      </c>
      <c r="J11" s="99"/>
      <c r="K11" s="99"/>
      <c r="L11" s="99">
        <v>0</v>
      </c>
    </row>
    <row r="12" spans="1:12" ht="15" customHeight="1">
      <c r="A12" s="149">
        <v>2</v>
      </c>
      <c r="B12" s="150" t="s">
        <v>197</v>
      </c>
      <c r="C12" s="151"/>
      <c r="D12" s="151"/>
      <c r="E12" s="150">
        <f aca="true" t="shared" si="1" ref="E12:L13">E13</f>
        <v>0</v>
      </c>
      <c r="F12" s="150">
        <f t="shared" si="1"/>
        <v>0</v>
      </c>
      <c r="G12" s="150">
        <f t="shared" si="1"/>
        <v>0</v>
      </c>
      <c r="H12" s="150">
        <f t="shared" si="1"/>
        <v>0</v>
      </c>
      <c r="I12" s="150">
        <f t="shared" si="1"/>
        <v>0</v>
      </c>
      <c r="J12" s="150">
        <f t="shared" si="1"/>
        <v>0</v>
      </c>
      <c r="K12" s="150">
        <f t="shared" si="1"/>
        <v>0</v>
      </c>
      <c r="L12" s="150">
        <f t="shared" si="1"/>
        <v>0</v>
      </c>
    </row>
    <row r="13" spans="1:12" ht="15" customHeight="1">
      <c r="A13" s="88" t="s">
        <v>276</v>
      </c>
      <c r="B13" s="86" t="s">
        <v>207</v>
      </c>
      <c r="C13" s="368" t="s">
        <v>12</v>
      </c>
      <c r="D13" s="350"/>
      <c r="E13" s="170">
        <f t="shared" si="1"/>
        <v>0</v>
      </c>
      <c r="F13" s="170">
        <f t="shared" si="1"/>
        <v>0</v>
      </c>
      <c r="G13" s="170">
        <f t="shared" si="1"/>
        <v>0</v>
      </c>
      <c r="H13" s="170">
        <f t="shared" si="1"/>
        <v>0</v>
      </c>
      <c r="I13" s="170">
        <f t="shared" si="1"/>
        <v>0</v>
      </c>
      <c r="J13" s="170">
        <f t="shared" si="1"/>
        <v>0</v>
      </c>
      <c r="K13" s="170">
        <f t="shared" si="1"/>
        <v>0</v>
      </c>
      <c r="L13" s="170">
        <f t="shared" si="1"/>
        <v>0</v>
      </c>
    </row>
    <row r="14" spans="1:12" ht="15" customHeight="1">
      <c r="A14" s="87"/>
      <c r="B14" s="111"/>
      <c r="C14" s="77" t="s">
        <v>24</v>
      </c>
      <c r="D14" s="128" t="s">
        <v>308</v>
      </c>
      <c r="E14" s="99">
        <v>0</v>
      </c>
      <c r="F14" s="99">
        <v>0</v>
      </c>
      <c r="G14" s="99">
        <v>0</v>
      </c>
      <c r="H14" s="99">
        <f>SUM(E14:G14)</f>
        <v>0</v>
      </c>
      <c r="I14" s="99">
        <v>0</v>
      </c>
      <c r="J14" s="99">
        <v>0</v>
      </c>
      <c r="K14" s="99">
        <v>0</v>
      </c>
      <c r="L14" s="99">
        <f>SUM(I14:K14)</f>
        <v>0</v>
      </c>
    </row>
    <row r="15" spans="8:12" ht="12">
      <c r="H15" s="32"/>
      <c r="I15" s="32"/>
      <c r="J15" s="32"/>
      <c r="K15" s="32"/>
      <c r="L15" s="32"/>
    </row>
    <row r="16" ht="12">
      <c r="D16" s="32"/>
    </row>
    <row r="17" spans="4:12" ht="12.75">
      <c r="D17" s="32"/>
      <c r="L17" s="31"/>
    </row>
    <row r="18" spans="4:12" ht="12">
      <c r="D18" s="15"/>
      <c r="I18" s="19"/>
      <c r="J18" s="19"/>
      <c r="K18" s="19"/>
      <c r="L18" s="19"/>
    </row>
    <row r="19" spans="4:12" ht="12.75">
      <c r="D19" s="15"/>
      <c r="H19" s="28"/>
      <c r="I19" s="19"/>
      <c r="J19" s="19"/>
      <c r="K19" s="19"/>
      <c r="L19" s="19"/>
    </row>
    <row r="20" spans="4:12" ht="12.75">
      <c r="D20" s="15"/>
      <c r="H20" s="28"/>
      <c r="I20" s="19"/>
      <c r="J20" s="19"/>
      <c r="K20" s="19"/>
      <c r="L20" s="19"/>
    </row>
    <row r="21" spans="9:12" ht="12">
      <c r="I21" s="19"/>
      <c r="J21" s="19"/>
      <c r="K21" s="19"/>
      <c r="L21" s="19"/>
    </row>
    <row r="59" ht="12">
      <c r="L59">
        <v>0</v>
      </c>
    </row>
    <row r="60" ht="12">
      <c r="L60">
        <v>0</v>
      </c>
    </row>
    <row r="70" ht="12">
      <c r="D70" t="s">
        <v>240</v>
      </c>
    </row>
  </sheetData>
  <sheetProtection/>
  <mergeCells count="17">
    <mergeCell ref="E4:H4"/>
    <mergeCell ref="J5:J6"/>
    <mergeCell ref="I4:L4"/>
    <mergeCell ref="F5:F6"/>
    <mergeCell ref="I5:I6"/>
    <mergeCell ref="A3:L3"/>
    <mergeCell ref="C5:C6"/>
    <mergeCell ref="D5:D6"/>
    <mergeCell ref="H5:H6"/>
    <mergeCell ref="G5:G6"/>
    <mergeCell ref="B5:B6"/>
    <mergeCell ref="A5:A6"/>
    <mergeCell ref="C13:D13"/>
    <mergeCell ref="C9:D9"/>
    <mergeCell ref="K5:K6"/>
    <mergeCell ref="E5:E6"/>
    <mergeCell ref="L5:L6"/>
  </mergeCells>
  <printOptions horizontalCentered="1"/>
  <pageMargins left="0.7874015748031497" right="0.7874015748031497" top="0.984251968503937" bottom="0.8661417322834646" header="0.5118110236220472" footer="0.5118110236220472"/>
  <pageSetup firstPageNumber="6" useFirstPageNumber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20" workbookViewId="0" topLeftCell="A1">
      <selection activeCell="L1" sqref="L1"/>
    </sheetView>
  </sheetViews>
  <sheetFormatPr defaultColWidth="9.140625" defaultRowHeight="12.75"/>
  <cols>
    <col min="1" max="1" width="4.28125" style="41" customWidth="1"/>
    <col min="2" max="2" width="8.57421875" style="41" customWidth="1"/>
    <col min="3" max="3" width="3.140625" style="41" customWidth="1"/>
    <col min="4" max="4" width="33.28125" style="41" customWidth="1"/>
    <col min="5" max="5" width="9.140625" style="41" customWidth="1"/>
    <col min="6" max="8" width="9.421875" style="41" customWidth="1"/>
    <col min="9" max="9" width="9.140625" style="41" customWidth="1"/>
    <col min="10" max="10" width="8.8515625" style="41" customWidth="1"/>
    <col min="11" max="11" width="9.7109375" style="41" customWidth="1"/>
    <col min="12" max="12" width="8.8515625" style="41" customWidth="1"/>
    <col min="13" max="16384" width="9.140625" style="41" customWidth="1"/>
  </cols>
  <sheetData>
    <row r="1" spans="1:12" ht="15.75" customHeight="1">
      <c r="A1" s="211" t="s">
        <v>353</v>
      </c>
      <c r="B1" s="212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.75" customHeight="1">
      <c r="A2" s="211"/>
      <c r="B2" s="212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4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  <c r="N6" s="69"/>
    </row>
    <row r="7" spans="1:12" ht="15" customHeight="1">
      <c r="A7" s="21" t="s">
        <v>208</v>
      </c>
      <c r="B7" s="30"/>
      <c r="C7" s="122"/>
      <c r="D7" s="123"/>
      <c r="E7" s="148">
        <f>E8+E27</f>
        <v>73000</v>
      </c>
      <c r="F7" s="148">
        <f>F8+F27</f>
        <v>12000</v>
      </c>
      <c r="G7" s="148">
        <f>G8+G27</f>
        <v>15000</v>
      </c>
      <c r="H7" s="148">
        <f>H8+H27</f>
        <v>100000</v>
      </c>
      <c r="I7" s="148">
        <f>I8+I27</f>
        <v>0</v>
      </c>
      <c r="J7" s="148">
        <f>J8+J27</f>
        <v>0</v>
      </c>
      <c r="K7" s="148">
        <f>K8+K27</f>
        <v>0</v>
      </c>
      <c r="L7" s="148">
        <f>L8+L27</f>
        <v>0</v>
      </c>
    </row>
    <row r="8" spans="1:15" ht="15" customHeight="1">
      <c r="A8" s="149">
        <v>1</v>
      </c>
      <c r="B8" s="150" t="s">
        <v>91</v>
      </c>
      <c r="C8" s="151"/>
      <c r="D8" s="151"/>
      <c r="E8" s="152">
        <f>E9+E19</f>
        <v>72000</v>
      </c>
      <c r="F8" s="152">
        <f>F9+F19</f>
        <v>12000</v>
      </c>
      <c r="G8" s="152">
        <f>G9+G19</f>
        <v>15000</v>
      </c>
      <c r="H8" s="152">
        <f>H9+H19</f>
        <v>99000</v>
      </c>
      <c r="I8" s="152">
        <f>I9+I19</f>
        <v>0</v>
      </c>
      <c r="J8" s="152">
        <f>J9+J19</f>
        <v>0</v>
      </c>
      <c r="K8" s="152">
        <f>K9+K19</f>
        <v>0</v>
      </c>
      <c r="L8" s="152">
        <f>L9+L19</f>
        <v>0</v>
      </c>
      <c r="M8" s="47"/>
      <c r="N8" s="47"/>
      <c r="O8" s="47"/>
    </row>
    <row r="9" spans="1:12" ht="15" customHeight="1">
      <c r="A9" s="88" t="s">
        <v>272</v>
      </c>
      <c r="B9" s="86" t="s">
        <v>209</v>
      </c>
      <c r="C9" s="368" t="s">
        <v>48</v>
      </c>
      <c r="D9" s="369"/>
      <c r="E9" s="97">
        <f>SUM(E10:E18)</f>
        <v>72000</v>
      </c>
      <c r="F9" s="97">
        <f>SUM(F10:F18)</f>
        <v>12000</v>
      </c>
      <c r="G9" s="97">
        <f>SUM(G10:G18)</f>
        <v>15000</v>
      </c>
      <c r="H9" s="97">
        <f>SUM(H10:H18)</f>
        <v>99000</v>
      </c>
      <c r="I9" s="97">
        <f>SUM(I10:I18)</f>
        <v>0</v>
      </c>
      <c r="J9" s="97">
        <f>SUM(J10:J18)</f>
        <v>0</v>
      </c>
      <c r="K9" s="97">
        <f>SUM(K10:K18)</f>
        <v>0</v>
      </c>
      <c r="L9" s="97">
        <f>SUM(L10:L18)</f>
        <v>0</v>
      </c>
    </row>
    <row r="10" spans="1:12" ht="15" customHeight="1">
      <c r="A10" s="88"/>
      <c r="B10" s="111"/>
      <c r="C10" s="286" t="s">
        <v>24</v>
      </c>
      <c r="D10" s="108" t="s">
        <v>92</v>
      </c>
      <c r="E10" s="276">
        <v>40000</v>
      </c>
      <c r="F10" s="99">
        <v>0</v>
      </c>
      <c r="G10" s="99">
        <v>0</v>
      </c>
      <c r="H10" s="99">
        <f aca="true" t="shared" si="0" ref="H10:H18">SUM(E10:G10)</f>
        <v>40000</v>
      </c>
      <c r="I10" s="105">
        <v>0</v>
      </c>
      <c r="J10" s="99">
        <v>0</v>
      </c>
      <c r="K10" s="99">
        <v>0</v>
      </c>
      <c r="L10" s="99">
        <f aca="true" t="shared" si="1" ref="L10:L18">SUM(I10:K10)</f>
        <v>0</v>
      </c>
    </row>
    <row r="11" spans="1:12" ht="29.25" customHeight="1">
      <c r="A11" s="87"/>
      <c r="B11" s="111"/>
      <c r="C11" s="286" t="s">
        <v>25</v>
      </c>
      <c r="D11" s="285" t="s">
        <v>200</v>
      </c>
      <c r="E11" s="276">
        <v>0</v>
      </c>
      <c r="F11" s="99">
        <v>0</v>
      </c>
      <c r="G11" s="99">
        <v>0</v>
      </c>
      <c r="H11" s="99">
        <f t="shared" si="0"/>
        <v>0</v>
      </c>
      <c r="I11" s="105">
        <v>0</v>
      </c>
      <c r="J11" s="99">
        <v>0</v>
      </c>
      <c r="K11" s="99">
        <v>0</v>
      </c>
      <c r="L11" s="99">
        <f t="shared" si="1"/>
        <v>0</v>
      </c>
    </row>
    <row r="12" spans="1:12" ht="15" customHeight="1">
      <c r="A12" s="87"/>
      <c r="B12" s="111"/>
      <c r="C12" s="77" t="s">
        <v>26</v>
      </c>
      <c r="D12" s="108" t="s">
        <v>94</v>
      </c>
      <c r="E12" s="276">
        <v>0</v>
      </c>
      <c r="F12" s="99">
        <v>0</v>
      </c>
      <c r="G12" s="99">
        <v>0</v>
      </c>
      <c r="H12" s="99">
        <f t="shared" si="0"/>
        <v>0</v>
      </c>
      <c r="I12" s="105">
        <v>0</v>
      </c>
      <c r="J12" s="99">
        <v>0</v>
      </c>
      <c r="K12" s="99">
        <v>0</v>
      </c>
      <c r="L12" s="99">
        <f t="shared" si="1"/>
        <v>0</v>
      </c>
    </row>
    <row r="13" spans="1:12" ht="19.5" customHeight="1">
      <c r="A13" s="87"/>
      <c r="B13" s="111"/>
      <c r="C13" s="77" t="s">
        <v>27</v>
      </c>
      <c r="D13" s="108" t="s">
        <v>220</v>
      </c>
      <c r="E13" s="99">
        <v>0</v>
      </c>
      <c r="F13" s="99">
        <v>0</v>
      </c>
      <c r="G13" s="99">
        <v>0</v>
      </c>
      <c r="H13" s="99">
        <f t="shared" si="0"/>
        <v>0</v>
      </c>
      <c r="I13" s="105">
        <v>0</v>
      </c>
      <c r="J13" s="99">
        <v>0</v>
      </c>
      <c r="K13" s="99">
        <v>0</v>
      </c>
      <c r="L13" s="99">
        <f t="shared" si="1"/>
        <v>0</v>
      </c>
    </row>
    <row r="14" spans="1:12" ht="19.5" customHeight="1">
      <c r="A14" s="87"/>
      <c r="B14" s="111"/>
      <c r="C14" s="286" t="s">
        <v>28</v>
      </c>
      <c r="D14" s="108" t="s">
        <v>134</v>
      </c>
      <c r="E14" s="99">
        <v>30000</v>
      </c>
      <c r="F14" s="99">
        <v>10000</v>
      </c>
      <c r="G14" s="99">
        <v>15000</v>
      </c>
      <c r="H14" s="99">
        <f t="shared" si="0"/>
        <v>55000</v>
      </c>
      <c r="I14" s="105">
        <v>0</v>
      </c>
      <c r="J14" s="99">
        <v>0</v>
      </c>
      <c r="K14" s="99">
        <v>0</v>
      </c>
      <c r="L14" s="99">
        <f t="shared" si="1"/>
        <v>0</v>
      </c>
    </row>
    <row r="15" spans="1:12" ht="15" customHeight="1">
      <c r="A15" s="87"/>
      <c r="B15" s="111"/>
      <c r="C15" s="286" t="s">
        <v>40</v>
      </c>
      <c r="D15" s="285" t="s">
        <v>148</v>
      </c>
      <c r="E15" s="99">
        <v>0</v>
      </c>
      <c r="F15" s="99">
        <v>0</v>
      </c>
      <c r="G15" s="99">
        <v>0</v>
      </c>
      <c r="H15" s="99">
        <f t="shared" si="0"/>
        <v>0</v>
      </c>
      <c r="I15" s="99">
        <v>0</v>
      </c>
      <c r="J15" s="99">
        <v>0</v>
      </c>
      <c r="K15" s="99">
        <v>0</v>
      </c>
      <c r="L15" s="99">
        <f t="shared" si="1"/>
        <v>0</v>
      </c>
    </row>
    <row r="16" spans="1:12" ht="15" customHeight="1">
      <c r="A16" s="87"/>
      <c r="B16" s="111"/>
      <c r="C16" s="77" t="s">
        <v>41</v>
      </c>
      <c r="D16" s="108" t="s">
        <v>146</v>
      </c>
      <c r="E16" s="99">
        <v>0</v>
      </c>
      <c r="F16" s="99">
        <v>0</v>
      </c>
      <c r="G16" s="99">
        <v>0</v>
      </c>
      <c r="H16" s="99">
        <f t="shared" si="0"/>
        <v>0</v>
      </c>
      <c r="I16" s="105">
        <v>0</v>
      </c>
      <c r="J16" s="99">
        <v>0</v>
      </c>
      <c r="K16" s="99">
        <v>0</v>
      </c>
      <c r="L16" s="99">
        <f t="shared" si="1"/>
        <v>0</v>
      </c>
    </row>
    <row r="17" spans="1:12" s="44" customFormat="1" ht="15" customHeight="1">
      <c r="A17" s="108"/>
      <c r="B17" s="108"/>
      <c r="C17" s="77" t="s">
        <v>42</v>
      </c>
      <c r="D17" s="108" t="s">
        <v>233</v>
      </c>
      <c r="E17" s="108">
        <v>500</v>
      </c>
      <c r="F17" s="99">
        <v>0</v>
      </c>
      <c r="G17" s="99">
        <v>0</v>
      </c>
      <c r="H17" s="99">
        <f t="shared" si="0"/>
        <v>500</v>
      </c>
      <c r="I17" s="109">
        <v>0</v>
      </c>
      <c r="J17" s="99">
        <v>0</v>
      </c>
      <c r="K17" s="99">
        <v>0</v>
      </c>
      <c r="L17" s="99">
        <f t="shared" si="1"/>
        <v>0</v>
      </c>
    </row>
    <row r="18" spans="1:12" s="44" customFormat="1" ht="15" customHeight="1">
      <c r="A18" s="108"/>
      <c r="B18" s="108"/>
      <c r="C18" s="77" t="s">
        <v>49</v>
      </c>
      <c r="D18" s="108" t="s">
        <v>385</v>
      </c>
      <c r="E18" s="98">
        <v>1500</v>
      </c>
      <c r="F18" s="99">
        <v>2000</v>
      </c>
      <c r="G18" s="99">
        <v>0</v>
      </c>
      <c r="H18" s="99">
        <f t="shared" si="0"/>
        <v>3500</v>
      </c>
      <c r="I18" s="109">
        <v>0</v>
      </c>
      <c r="J18" s="99">
        <v>0</v>
      </c>
      <c r="K18" s="99">
        <v>0</v>
      </c>
      <c r="L18" s="99">
        <f t="shared" si="1"/>
        <v>0</v>
      </c>
    </row>
    <row r="19" spans="1:12" s="45" customFormat="1" ht="15" customHeight="1">
      <c r="A19" s="121" t="s">
        <v>273</v>
      </c>
      <c r="B19" s="86" t="s">
        <v>205</v>
      </c>
      <c r="C19" s="110" t="s">
        <v>11</v>
      </c>
      <c r="D19" s="110"/>
      <c r="E19" s="101">
        <f>SUM(E20:E26)</f>
        <v>0</v>
      </c>
      <c r="F19" s="101">
        <f>SUM(F20:F26)</f>
        <v>0</v>
      </c>
      <c r="G19" s="101">
        <f>SUM(G20:G26)</f>
        <v>0</v>
      </c>
      <c r="H19" s="101">
        <f>SUM(H20:H26)</f>
        <v>0</v>
      </c>
      <c r="I19" s="101">
        <f>SUM(I20:I26)</f>
        <v>0</v>
      </c>
      <c r="J19" s="101">
        <f>SUM(J20:J26)</f>
        <v>0</v>
      </c>
      <c r="K19" s="101">
        <f>SUM(K20:K26)</f>
        <v>0</v>
      </c>
      <c r="L19" s="101">
        <f>SUM(L20:L26)</f>
        <v>0</v>
      </c>
    </row>
    <row r="20" spans="1:12" ht="15" customHeight="1">
      <c r="A20" s="87"/>
      <c r="B20" s="112"/>
      <c r="C20" s="87">
        <v>1</v>
      </c>
      <c r="D20" s="109" t="s">
        <v>413</v>
      </c>
      <c r="E20" s="120">
        <v>0</v>
      </c>
      <c r="F20" s="100">
        <v>0</v>
      </c>
      <c r="G20" s="100">
        <v>0</v>
      </c>
      <c r="H20" s="100">
        <f aca="true" t="shared" si="2" ref="H20:H26">SUM(E20:G20)</f>
        <v>0</v>
      </c>
      <c r="I20" s="106">
        <v>0</v>
      </c>
      <c r="J20" s="100">
        <v>0</v>
      </c>
      <c r="K20" s="100">
        <v>0</v>
      </c>
      <c r="L20" s="100">
        <f aca="true" t="shared" si="3" ref="L20:L26">SUM(I20:K20)</f>
        <v>0</v>
      </c>
    </row>
    <row r="21" spans="1:12" ht="15" customHeight="1">
      <c r="A21" s="87"/>
      <c r="B21" s="112"/>
      <c r="C21" s="87">
        <v>2</v>
      </c>
      <c r="D21" s="109" t="s">
        <v>309</v>
      </c>
      <c r="E21" s="120">
        <v>0</v>
      </c>
      <c r="F21" s="100">
        <v>0</v>
      </c>
      <c r="G21" s="100">
        <v>0</v>
      </c>
      <c r="H21" s="100">
        <f t="shared" si="2"/>
        <v>0</v>
      </c>
      <c r="I21" s="106">
        <v>0</v>
      </c>
      <c r="J21" s="100">
        <v>0</v>
      </c>
      <c r="K21" s="100">
        <v>0</v>
      </c>
      <c r="L21" s="100">
        <f t="shared" si="3"/>
        <v>0</v>
      </c>
    </row>
    <row r="22" spans="1:12" ht="15" customHeight="1">
      <c r="A22" s="87"/>
      <c r="B22" s="112"/>
      <c r="C22" s="87">
        <v>3</v>
      </c>
      <c r="D22" s="106" t="s">
        <v>414</v>
      </c>
      <c r="E22" s="120">
        <v>0</v>
      </c>
      <c r="F22" s="100"/>
      <c r="G22" s="100"/>
      <c r="H22" s="100">
        <f t="shared" si="2"/>
        <v>0</v>
      </c>
      <c r="I22" s="106">
        <v>0</v>
      </c>
      <c r="J22" s="100"/>
      <c r="K22" s="100"/>
      <c r="L22" s="100">
        <f t="shared" si="3"/>
        <v>0</v>
      </c>
    </row>
    <row r="23" spans="1:12" ht="15" customHeight="1">
      <c r="A23" s="87"/>
      <c r="B23" s="112"/>
      <c r="C23" s="87">
        <v>4</v>
      </c>
      <c r="D23" s="106" t="s">
        <v>121</v>
      </c>
      <c r="E23" s="120">
        <v>0</v>
      </c>
      <c r="F23" s="100">
        <v>0</v>
      </c>
      <c r="G23" s="100">
        <v>0</v>
      </c>
      <c r="H23" s="100">
        <f t="shared" si="2"/>
        <v>0</v>
      </c>
      <c r="I23" s="106">
        <v>0</v>
      </c>
      <c r="J23" s="100">
        <v>0</v>
      </c>
      <c r="K23" s="100">
        <v>0</v>
      </c>
      <c r="L23" s="100">
        <f t="shared" si="3"/>
        <v>0</v>
      </c>
    </row>
    <row r="24" spans="1:12" ht="15" customHeight="1">
      <c r="A24" s="87"/>
      <c r="B24" s="111"/>
      <c r="C24" s="77" t="s">
        <v>40</v>
      </c>
      <c r="D24" s="108" t="s">
        <v>122</v>
      </c>
      <c r="E24" s="120">
        <v>0</v>
      </c>
      <c r="F24" s="100">
        <v>0</v>
      </c>
      <c r="G24" s="100">
        <v>0</v>
      </c>
      <c r="H24" s="100">
        <f t="shared" si="2"/>
        <v>0</v>
      </c>
      <c r="I24" s="105">
        <v>0</v>
      </c>
      <c r="J24" s="100">
        <v>0</v>
      </c>
      <c r="K24" s="100">
        <v>0</v>
      </c>
      <c r="L24" s="100">
        <f t="shared" si="3"/>
        <v>0</v>
      </c>
    </row>
    <row r="25" spans="1:12" ht="15" customHeight="1">
      <c r="A25" s="112"/>
      <c r="B25" s="112"/>
      <c r="C25" s="87">
        <v>8</v>
      </c>
      <c r="D25" s="108" t="s">
        <v>123</v>
      </c>
      <c r="E25" s="120">
        <v>0</v>
      </c>
      <c r="F25" s="100">
        <v>0</v>
      </c>
      <c r="G25" s="100">
        <v>0</v>
      </c>
      <c r="H25" s="100">
        <f t="shared" si="2"/>
        <v>0</v>
      </c>
      <c r="I25" s="105">
        <v>0</v>
      </c>
      <c r="J25" s="100">
        <v>0</v>
      </c>
      <c r="K25" s="100">
        <v>0</v>
      </c>
      <c r="L25" s="100">
        <f t="shared" si="3"/>
        <v>0</v>
      </c>
    </row>
    <row r="26" spans="1:12" ht="15" customHeight="1">
      <c r="A26" s="112"/>
      <c r="B26" s="112"/>
      <c r="C26" s="288">
        <v>10</v>
      </c>
      <c r="D26" s="108" t="s">
        <v>135</v>
      </c>
      <c r="E26" s="308">
        <v>0</v>
      </c>
      <c r="F26" s="98">
        <v>0</v>
      </c>
      <c r="G26" s="98">
        <v>0</v>
      </c>
      <c r="H26" s="100">
        <f t="shared" si="2"/>
        <v>0</v>
      </c>
      <c r="I26" s="106">
        <v>0</v>
      </c>
      <c r="J26" s="98">
        <v>0</v>
      </c>
      <c r="K26" s="98">
        <v>0</v>
      </c>
      <c r="L26" s="100">
        <f t="shared" si="3"/>
        <v>0</v>
      </c>
    </row>
    <row r="27" spans="1:12" s="46" customFormat="1" ht="15" customHeight="1">
      <c r="A27" s="153">
        <v>2</v>
      </c>
      <c r="B27" s="154" t="s">
        <v>46</v>
      </c>
      <c r="C27" s="155"/>
      <c r="D27" s="155"/>
      <c r="E27" s="156">
        <f aca="true" t="shared" si="4" ref="E27:L27">E28</f>
        <v>1000</v>
      </c>
      <c r="F27" s="156">
        <f t="shared" si="4"/>
        <v>0</v>
      </c>
      <c r="G27" s="156">
        <f t="shared" si="4"/>
        <v>0</v>
      </c>
      <c r="H27" s="156">
        <f t="shared" si="4"/>
        <v>1000</v>
      </c>
      <c r="I27" s="156">
        <f t="shared" si="4"/>
        <v>0</v>
      </c>
      <c r="J27" s="156">
        <f t="shared" si="4"/>
        <v>0</v>
      </c>
      <c r="K27" s="156">
        <f t="shared" si="4"/>
        <v>0</v>
      </c>
      <c r="L27" s="156">
        <f t="shared" si="4"/>
        <v>0</v>
      </c>
    </row>
    <row r="28" spans="1:12" s="46" customFormat="1" ht="15" customHeight="1">
      <c r="A28" s="113" t="s">
        <v>274</v>
      </c>
      <c r="B28" s="86" t="s">
        <v>209</v>
      </c>
      <c r="C28" s="368" t="s">
        <v>48</v>
      </c>
      <c r="D28" s="369"/>
      <c r="E28" s="103">
        <f>SUM(E29:E31)</f>
        <v>1000</v>
      </c>
      <c r="F28" s="103">
        <f>SUM(F29:F31)</f>
        <v>0</v>
      </c>
      <c r="G28" s="103">
        <f>SUM(G29:G31)</f>
        <v>0</v>
      </c>
      <c r="H28" s="103">
        <f>SUM(H29:H31)</f>
        <v>1000</v>
      </c>
      <c r="I28" s="103">
        <f>SUM(I29:I31)</f>
        <v>0</v>
      </c>
      <c r="J28" s="103">
        <f>SUM(J29:J31)</f>
        <v>0</v>
      </c>
      <c r="K28" s="103">
        <f>SUM(K29:K31)</f>
        <v>0</v>
      </c>
      <c r="L28" s="103">
        <f>SUM(L29:L31)</f>
        <v>0</v>
      </c>
    </row>
    <row r="29" spans="1:12" s="46" customFormat="1" ht="15" customHeight="1">
      <c r="A29" s="114"/>
      <c r="B29" s="115"/>
      <c r="C29" s="289" t="s">
        <v>24</v>
      </c>
      <c r="D29" s="116" t="s">
        <v>234</v>
      </c>
      <c r="E29" s="104">
        <v>0</v>
      </c>
      <c r="F29" s="104">
        <v>0</v>
      </c>
      <c r="G29" s="104">
        <v>0</v>
      </c>
      <c r="H29" s="104">
        <f>SUM(E29:G29)</f>
        <v>0</v>
      </c>
      <c r="I29" s="107">
        <v>0</v>
      </c>
      <c r="J29" s="104">
        <v>0</v>
      </c>
      <c r="K29" s="104">
        <v>0</v>
      </c>
      <c r="L29" s="104">
        <f>SUM(I29:K29)</f>
        <v>0</v>
      </c>
    </row>
    <row r="30" spans="1:12" s="46" customFormat="1" ht="15" customHeight="1">
      <c r="A30" s="114"/>
      <c r="B30" s="115"/>
      <c r="C30" s="289" t="s">
        <v>25</v>
      </c>
      <c r="D30" s="116" t="s">
        <v>235</v>
      </c>
      <c r="E30" s="104">
        <v>1000</v>
      </c>
      <c r="F30" s="104">
        <v>0</v>
      </c>
      <c r="G30" s="104">
        <v>0</v>
      </c>
      <c r="H30" s="104">
        <f>SUM(E30:G30)</f>
        <v>1000</v>
      </c>
      <c r="I30" s="107">
        <v>0</v>
      </c>
      <c r="J30" s="104">
        <v>0</v>
      </c>
      <c r="K30" s="104">
        <v>0</v>
      </c>
      <c r="L30" s="104">
        <f>SUM(I30:K30)</f>
        <v>0</v>
      </c>
    </row>
    <row r="31" spans="1:12" s="46" customFormat="1" ht="15" customHeight="1">
      <c r="A31" s="114"/>
      <c r="B31" s="115"/>
      <c r="C31" s="289" t="s">
        <v>26</v>
      </c>
      <c r="D31" s="158" t="s">
        <v>289</v>
      </c>
      <c r="E31" s="104">
        <v>0</v>
      </c>
      <c r="F31" s="104">
        <v>0</v>
      </c>
      <c r="G31" s="104">
        <v>0</v>
      </c>
      <c r="H31" s="104">
        <f>SUM(E31:G31)</f>
        <v>0</v>
      </c>
      <c r="I31" s="107">
        <v>0</v>
      </c>
      <c r="J31" s="104">
        <v>0</v>
      </c>
      <c r="K31" s="104">
        <v>0</v>
      </c>
      <c r="L31" s="104">
        <f>SUM(I31:K31)</f>
        <v>0</v>
      </c>
    </row>
    <row r="32" spans="5:8" ht="30">
      <c r="E32" s="43"/>
      <c r="F32" s="43"/>
      <c r="G32" s="43"/>
      <c r="H32" s="43"/>
    </row>
    <row r="33" ht="45.75" customHeight="1"/>
    <row r="34" ht="45.75" customHeight="1">
      <c r="D34" s="45"/>
    </row>
    <row r="35" ht="58.5" customHeight="1">
      <c r="D35" s="42"/>
    </row>
    <row r="36" ht="24" customHeight="1">
      <c r="D36" s="42"/>
    </row>
    <row r="37" spans="4:8" ht="37.5" customHeight="1" hidden="1">
      <c r="D37" s="42" t="s">
        <v>125</v>
      </c>
      <c r="H37" s="45"/>
    </row>
    <row r="38" ht="33.75" customHeight="1" hidden="1">
      <c r="D38" s="42" t="s">
        <v>126</v>
      </c>
    </row>
    <row r="39" ht="99.75" customHeight="1" hidden="1">
      <c r="D39" s="42" t="s">
        <v>127</v>
      </c>
    </row>
    <row r="40" ht="167.25" customHeight="1" hidden="1">
      <c r="D40" s="42" t="s">
        <v>124</v>
      </c>
    </row>
    <row r="41" ht="48" customHeight="1" hidden="1"/>
    <row r="42" ht="90" customHeight="1" hidden="1">
      <c r="D42" s="41" t="s">
        <v>128</v>
      </c>
    </row>
    <row r="43" ht="30" hidden="1">
      <c r="D43" s="41" t="s">
        <v>129</v>
      </c>
    </row>
    <row r="44" ht="30" hidden="1">
      <c r="D44" s="41" t="s">
        <v>124</v>
      </c>
    </row>
    <row r="45" ht="30" hidden="1"/>
    <row r="46" ht="30" hidden="1"/>
    <row r="47" ht="187.5" customHeight="1" hidden="1"/>
    <row r="67" ht="30">
      <c r="D67" s="41" t="s">
        <v>240</v>
      </c>
    </row>
  </sheetData>
  <sheetProtection selectLockedCells="1" selectUnlockedCells="1"/>
  <mergeCells count="17">
    <mergeCell ref="C5:C6"/>
    <mergeCell ref="F5:F6"/>
    <mergeCell ref="L5:L6"/>
    <mergeCell ref="A3:L3"/>
    <mergeCell ref="B5:B6"/>
    <mergeCell ref="G5:G6"/>
    <mergeCell ref="K5:K6"/>
    <mergeCell ref="E4:H4"/>
    <mergeCell ref="A5:A6"/>
    <mergeCell ref="I4:L4"/>
    <mergeCell ref="J5:J6"/>
    <mergeCell ref="H5:H6"/>
    <mergeCell ref="C28:D28"/>
    <mergeCell ref="E5:E6"/>
    <mergeCell ref="C9:D9"/>
    <mergeCell ref="D5:D6"/>
    <mergeCell ref="I5:I6"/>
  </mergeCells>
  <printOptions horizontalCentered="1"/>
  <pageMargins left="0.7874015748031497" right="0.7874015748031497" top="0.984251968503937" bottom="0.8661417322834646" header="0.5118110236220472" footer="0.5118110236220472"/>
  <pageSetup firstPageNumber="7" useFirstPageNumber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90" workbookViewId="0" topLeftCell="A1">
      <selection activeCell="K2" sqref="K2"/>
    </sheetView>
  </sheetViews>
  <sheetFormatPr defaultColWidth="9.140625" defaultRowHeight="12.75"/>
  <cols>
    <col min="1" max="1" width="4.00390625" style="48" customWidth="1"/>
    <col min="2" max="2" width="8.421875" style="49" customWidth="1"/>
    <col min="3" max="3" width="2.8515625" style="49" customWidth="1"/>
    <col min="4" max="4" width="48.421875" style="49" customWidth="1"/>
    <col min="5" max="6" width="9.140625" style="49" customWidth="1"/>
    <col min="7" max="7" width="9.00390625" style="49" customWidth="1"/>
    <col min="8" max="8" width="8.8515625" style="49" customWidth="1"/>
    <col min="9" max="10" width="9.140625" style="50" customWidth="1"/>
    <col min="11" max="11" width="9.57421875" style="50" customWidth="1"/>
    <col min="12" max="12" width="9.28125" style="49" customWidth="1"/>
    <col min="13" max="16384" width="9.140625" style="49" customWidth="1"/>
  </cols>
  <sheetData>
    <row r="1" spans="1:12" ht="15.75" customHeight="1">
      <c r="A1" s="211" t="s">
        <v>354</v>
      </c>
      <c r="B1" s="212"/>
      <c r="C1" s="212"/>
      <c r="D1" s="212"/>
      <c r="E1" s="237"/>
      <c r="F1" s="237"/>
      <c r="G1" s="237"/>
      <c r="H1" s="237"/>
      <c r="I1" s="238"/>
      <c r="J1" s="238"/>
      <c r="K1" s="238"/>
      <c r="L1" s="237"/>
    </row>
    <row r="2" spans="1:12" ht="15.75" customHeight="1">
      <c r="A2" s="211"/>
      <c r="B2" s="212"/>
      <c r="C2" s="212"/>
      <c r="D2" s="212"/>
      <c r="E2" s="237"/>
      <c r="F2" s="237"/>
      <c r="G2" s="237"/>
      <c r="H2" s="237"/>
      <c r="I2" s="238"/>
      <c r="J2" s="238"/>
      <c r="K2" s="238"/>
      <c r="L2" s="237"/>
    </row>
    <row r="3" spans="1:12" ht="13.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2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</row>
    <row r="7" spans="1:12" ht="15" customHeight="1">
      <c r="A7" s="370" t="s">
        <v>388</v>
      </c>
      <c r="B7" s="371"/>
      <c r="C7" s="371"/>
      <c r="D7" s="371"/>
      <c r="E7" s="322">
        <f>E8+E13+E17+E20+E25+E28+E31</f>
        <v>42500</v>
      </c>
      <c r="F7" s="161">
        <f>F8+F13+F17+F20+F25+F28+F31</f>
        <v>0</v>
      </c>
      <c r="G7" s="161">
        <f>G8+G13+G17+G20+G25+G28+G31</f>
        <v>0</v>
      </c>
      <c r="H7" s="161">
        <f>H8+H13+H17+H20+H25+H28+H31</f>
        <v>42500</v>
      </c>
      <c r="I7" s="161">
        <f>I8+I13+I17+I20+I25+I28+I31</f>
        <v>0</v>
      </c>
      <c r="J7" s="161">
        <f>J8+J13+J17+J20+J25+J28+J31</f>
        <v>0</v>
      </c>
      <c r="K7" s="161">
        <f>K8+K13+K17+K20+K25+K28+K31</f>
        <v>0</v>
      </c>
      <c r="L7" s="161">
        <f>L8+L13+L17+L20+L25+L28+L31</f>
        <v>0</v>
      </c>
    </row>
    <row r="8" spans="1:12" ht="15" customHeight="1">
      <c r="A8" s="149">
        <v>2</v>
      </c>
      <c r="B8" s="150" t="s">
        <v>389</v>
      </c>
      <c r="C8" s="151"/>
      <c r="D8" s="239"/>
      <c r="E8" s="269">
        <f>E9</f>
        <v>2500</v>
      </c>
      <c r="F8" s="152">
        <f aca="true" t="shared" si="0" ref="F8:L8">F9</f>
        <v>0</v>
      </c>
      <c r="G8" s="152">
        <f t="shared" si="0"/>
        <v>0</v>
      </c>
      <c r="H8" s="152">
        <f t="shared" si="0"/>
        <v>2500</v>
      </c>
      <c r="I8" s="152">
        <f t="shared" si="0"/>
        <v>0</v>
      </c>
      <c r="J8" s="152">
        <f t="shared" si="0"/>
        <v>0</v>
      </c>
      <c r="K8" s="152">
        <f t="shared" si="0"/>
        <v>0</v>
      </c>
      <c r="L8" s="152">
        <f t="shared" si="0"/>
        <v>0</v>
      </c>
    </row>
    <row r="9" spans="1:12" ht="15" customHeight="1">
      <c r="A9" s="88" t="s">
        <v>271</v>
      </c>
      <c r="B9" s="86" t="s">
        <v>210</v>
      </c>
      <c r="C9" s="368" t="s">
        <v>108</v>
      </c>
      <c r="D9" s="350"/>
      <c r="E9" s="270">
        <f>SUM(E10:E12)</f>
        <v>2500</v>
      </c>
      <c r="F9" s="97">
        <f>SUM(F10:F12)</f>
        <v>0</v>
      </c>
      <c r="G9" s="97">
        <f>SUM(G10:G12)</f>
        <v>0</v>
      </c>
      <c r="H9" s="97">
        <f>SUM(H10:H12)</f>
        <v>2500</v>
      </c>
      <c r="I9" s="97">
        <f>SUM(I10:I12)</f>
        <v>0</v>
      </c>
      <c r="J9" s="97">
        <f>SUM(J10:J12)</f>
        <v>0</v>
      </c>
      <c r="K9" s="97">
        <f>SUM(K10:K12)</f>
        <v>0</v>
      </c>
      <c r="L9" s="97">
        <f>SUM(L10:L12)</f>
        <v>0</v>
      </c>
    </row>
    <row r="10" spans="1:13" ht="15" customHeight="1">
      <c r="A10" s="87"/>
      <c r="B10" s="112"/>
      <c r="C10" s="87">
        <v>8</v>
      </c>
      <c r="D10" s="106" t="s">
        <v>390</v>
      </c>
      <c r="E10" s="323">
        <v>1500</v>
      </c>
      <c r="F10" s="99">
        <v>0</v>
      </c>
      <c r="G10" s="99">
        <v>0</v>
      </c>
      <c r="H10" s="99">
        <f>SUM(E10:G10)</f>
        <v>1500</v>
      </c>
      <c r="I10" s="99">
        <v>0</v>
      </c>
      <c r="J10" s="99">
        <v>0</v>
      </c>
      <c r="K10" s="99">
        <v>0</v>
      </c>
      <c r="L10" s="99">
        <f>SUM(I10:K10)</f>
        <v>0</v>
      </c>
      <c r="M10" s="52"/>
    </row>
    <row r="11" spans="1:12" ht="15" customHeight="1">
      <c r="A11" s="240"/>
      <c r="B11" s="240"/>
      <c r="C11" s="87">
        <v>14</v>
      </c>
      <c r="D11" s="106" t="s">
        <v>168</v>
      </c>
      <c r="E11" s="315">
        <v>1000</v>
      </c>
      <c r="F11" s="120">
        <v>0</v>
      </c>
      <c r="G11" s="120">
        <v>0</v>
      </c>
      <c r="H11" s="99">
        <f>SUM(E11:G11)</f>
        <v>1000</v>
      </c>
      <c r="I11" s="99">
        <v>0</v>
      </c>
      <c r="J11" s="120">
        <v>0</v>
      </c>
      <c r="K11" s="120">
        <v>0</v>
      </c>
      <c r="L11" s="99">
        <f>SUM(I11:K11)</f>
        <v>0</v>
      </c>
    </row>
    <row r="12" spans="1:12" s="51" customFormat="1" ht="15" customHeight="1">
      <c r="A12" s="240"/>
      <c r="B12" s="240"/>
      <c r="C12" s="87">
        <v>16</v>
      </c>
      <c r="D12" s="106" t="s">
        <v>297</v>
      </c>
      <c r="E12" s="315">
        <v>0</v>
      </c>
      <c r="F12" s="120">
        <v>0</v>
      </c>
      <c r="G12" s="120">
        <v>0</v>
      </c>
      <c r="H12" s="99">
        <f>SUM(E12:G12)</f>
        <v>0</v>
      </c>
      <c r="I12" s="99">
        <v>0</v>
      </c>
      <c r="J12" s="120">
        <v>0</v>
      </c>
      <c r="K12" s="120">
        <v>0</v>
      </c>
      <c r="L12" s="99">
        <f>SUM(I12:K12)</f>
        <v>0</v>
      </c>
    </row>
    <row r="13" spans="1:12" ht="15" customHeight="1">
      <c r="A13" s="149">
        <v>3</v>
      </c>
      <c r="B13" s="150" t="s">
        <v>241</v>
      </c>
      <c r="C13" s="151"/>
      <c r="D13" s="151"/>
      <c r="E13" s="269">
        <f>E14</f>
        <v>9000</v>
      </c>
      <c r="F13" s="152">
        <f aca="true" t="shared" si="1" ref="F13:L13">F14</f>
        <v>0</v>
      </c>
      <c r="G13" s="152">
        <f t="shared" si="1"/>
        <v>0</v>
      </c>
      <c r="H13" s="152">
        <f t="shared" si="1"/>
        <v>9000</v>
      </c>
      <c r="I13" s="152">
        <f t="shared" si="1"/>
        <v>0</v>
      </c>
      <c r="J13" s="152">
        <f t="shared" si="1"/>
        <v>0</v>
      </c>
      <c r="K13" s="152">
        <f t="shared" si="1"/>
        <v>0</v>
      </c>
      <c r="L13" s="152">
        <f t="shared" si="1"/>
        <v>0</v>
      </c>
    </row>
    <row r="14" spans="1:12" ht="15" customHeight="1">
      <c r="A14" s="88" t="s">
        <v>270</v>
      </c>
      <c r="B14" s="86" t="s">
        <v>210</v>
      </c>
      <c r="C14" s="368" t="s">
        <v>108</v>
      </c>
      <c r="D14" s="350"/>
      <c r="E14" s="270">
        <f>SUM(E15:E16)</f>
        <v>9000</v>
      </c>
      <c r="F14" s="97">
        <f>SUM(F15:F16)</f>
        <v>0</v>
      </c>
      <c r="G14" s="97">
        <f>SUM(G15:G16)</f>
        <v>0</v>
      </c>
      <c r="H14" s="97">
        <f>SUM(H15:H16)</f>
        <v>9000</v>
      </c>
      <c r="I14" s="97">
        <f>SUM(I15:I16)</f>
        <v>0</v>
      </c>
      <c r="J14" s="97">
        <f>SUM(J15:J16)</f>
        <v>0</v>
      </c>
      <c r="K14" s="97">
        <f>SUM(K15:K16)</f>
        <v>0</v>
      </c>
      <c r="L14" s="97">
        <f>SUM(L15:L16)</f>
        <v>0</v>
      </c>
    </row>
    <row r="15" spans="1:12" s="51" customFormat="1" ht="15" customHeight="1">
      <c r="A15" s="87"/>
      <c r="B15" s="111"/>
      <c r="C15" s="77" t="s">
        <v>49</v>
      </c>
      <c r="D15" s="106" t="s">
        <v>406</v>
      </c>
      <c r="E15" s="323">
        <v>8000</v>
      </c>
      <c r="F15" s="99">
        <v>0</v>
      </c>
      <c r="G15" s="99">
        <v>0</v>
      </c>
      <c r="H15" s="99">
        <f>SUM(E15:G15)</f>
        <v>8000</v>
      </c>
      <c r="I15" s="99">
        <v>0</v>
      </c>
      <c r="J15" s="99">
        <v>0</v>
      </c>
      <c r="K15" s="99">
        <v>0</v>
      </c>
      <c r="L15" s="99">
        <f>SUM(I15:K15)</f>
        <v>0</v>
      </c>
    </row>
    <row r="16" spans="1:12" s="51" customFormat="1" ht="15" customHeight="1">
      <c r="A16" s="87"/>
      <c r="B16" s="111"/>
      <c r="C16" s="77" t="s">
        <v>51</v>
      </c>
      <c r="D16" s="106" t="s">
        <v>297</v>
      </c>
      <c r="E16" s="323">
        <v>1000</v>
      </c>
      <c r="F16" s="99">
        <v>0</v>
      </c>
      <c r="G16" s="99">
        <v>0</v>
      </c>
      <c r="H16" s="99">
        <f>SUM(E16:G16)</f>
        <v>1000</v>
      </c>
      <c r="I16" s="99">
        <v>0</v>
      </c>
      <c r="J16" s="99">
        <v>0</v>
      </c>
      <c r="K16" s="99">
        <v>0</v>
      </c>
      <c r="L16" s="99">
        <f>SUM(I16:K16)</f>
        <v>0</v>
      </c>
    </row>
    <row r="17" spans="1:12" ht="15" customHeight="1">
      <c r="A17" s="149">
        <v>4</v>
      </c>
      <c r="B17" s="150" t="s">
        <v>45</v>
      </c>
      <c r="C17" s="151"/>
      <c r="D17" s="151"/>
      <c r="E17" s="269">
        <f>E18</f>
        <v>0</v>
      </c>
      <c r="F17" s="152">
        <f aca="true" t="shared" si="2" ref="F17:L17">F18</f>
        <v>0</v>
      </c>
      <c r="G17" s="152">
        <f t="shared" si="2"/>
        <v>0</v>
      </c>
      <c r="H17" s="152">
        <f t="shared" si="2"/>
        <v>0</v>
      </c>
      <c r="I17" s="152">
        <f t="shared" si="2"/>
        <v>0</v>
      </c>
      <c r="J17" s="152">
        <f t="shared" si="2"/>
        <v>0</v>
      </c>
      <c r="K17" s="152">
        <f t="shared" si="2"/>
        <v>0</v>
      </c>
      <c r="L17" s="152">
        <f t="shared" si="2"/>
        <v>0</v>
      </c>
    </row>
    <row r="18" spans="1:12" ht="15" customHeight="1">
      <c r="A18" s="88" t="s">
        <v>269</v>
      </c>
      <c r="B18" s="86" t="s">
        <v>210</v>
      </c>
      <c r="C18" s="368" t="s">
        <v>108</v>
      </c>
      <c r="D18" s="350"/>
      <c r="E18" s="270">
        <f>SUM(E19:E19)</f>
        <v>0</v>
      </c>
      <c r="F18" s="97">
        <f aca="true" t="shared" si="3" ref="F18:L18">SUM(F19:F19)</f>
        <v>0</v>
      </c>
      <c r="G18" s="97">
        <f t="shared" si="3"/>
        <v>0</v>
      </c>
      <c r="H18" s="97">
        <f t="shared" si="3"/>
        <v>0</v>
      </c>
      <c r="I18" s="97">
        <f t="shared" si="3"/>
        <v>0</v>
      </c>
      <c r="J18" s="97">
        <f t="shared" si="3"/>
        <v>0</v>
      </c>
      <c r="K18" s="97">
        <f t="shared" si="3"/>
        <v>0</v>
      </c>
      <c r="L18" s="97">
        <f t="shared" si="3"/>
        <v>0</v>
      </c>
    </row>
    <row r="19" spans="1:12" s="53" customFormat="1" ht="15" customHeight="1">
      <c r="A19" s="87"/>
      <c r="B19" s="87"/>
      <c r="C19" s="172">
        <v>2</v>
      </c>
      <c r="D19" s="241" t="s">
        <v>169</v>
      </c>
      <c r="E19" s="323">
        <v>0</v>
      </c>
      <c r="F19" s="105">
        <v>0</v>
      </c>
      <c r="G19" s="105">
        <v>0</v>
      </c>
      <c r="H19" s="105">
        <f>SUM(E19:G19)</f>
        <v>0</v>
      </c>
      <c r="I19" s="105">
        <v>0</v>
      </c>
      <c r="J19" s="105">
        <v>0</v>
      </c>
      <c r="K19" s="105">
        <v>0</v>
      </c>
      <c r="L19" s="105">
        <f>SUM(I19:K19)</f>
        <v>0</v>
      </c>
    </row>
    <row r="20" spans="1:12" ht="15" customHeight="1">
      <c r="A20" s="149">
        <v>5</v>
      </c>
      <c r="B20" s="150" t="s">
        <v>107</v>
      </c>
      <c r="C20" s="151"/>
      <c r="D20" s="151"/>
      <c r="E20" s="269">
        <f>E21</f>
        <v>8000</v>
      </c>
      <c r="F20" s="152">
        <f aca="true" t="shared" si="4" ref="F20:L20">F21</f>
        <v>0</v>
      </c>
      <c r="G20" s="152">
        <f t="shared" si="4"/>
        <v>0</v>
      </c>
      <c r="H20" s="152">
        <f t="shared" si="4"/>
        <v>8000</v>
      </c>
      <c r="I20" s="152">
        <f t="shared" si="4"/>
        <v>0</v>
      </c>
      <c r="J20" s="152">
        <f t="shared" si="4"/>
        <v>0</v>
      </c>
      <c r="K20" s="152">
        <f t="shared" si="4"/>
        <v>0</v>
      </c>
      <c r="L20" s="152">
        <f t="shared" si="4"/>
        <v>0</v>
      </c>
    </row>
    <row r="21" spans="1:12" ht="15" customHeight="1">
      <c r="A21" s="88" t="s">
        <v>268</v>
      </c>
      <c r="B21" s="86" t="s">
        <v>211</v>
      </c>
      <c r="C21" s="117" t="s">
        <v>43</v>
      </c>
      <c r="D21" s="110"/>
      <c r="E21" s="270">
        <f>SUM(E22:E24)</f>
        <v>8000</v>
      </c>
      <c r="F21" s="97">
        <f>SUM(F22:F24)</f>
        <v>0</v>
      </c>
      <c r="G21" s="97">
        <f>SUM(G22:G24)</f>
        <v>0</v>
      </c>
      <c r="H21" s="97">
        <f>SUM(H22:H24)</f>
        <v>8000</v>
      </c>
      <c r="I21" s="97">
        <f>SUM(I22:I24)</f>
        <v>0</v>
      </c>
      <c r="J21" s="97">
        <f>SUM(J22:J24)</f>
        <v>0</v>
      </c>
      <c r="K21" s="97">
        <f>SUM(K22:K24)</f>
        <v>0</v>
      </c>
      <c r="L21" s="97">
        <f>SUM(L22:L24)</f>
        <v>0</v>
      </c>
    </row>
    <row r="22" spans="1:12" ht="15" customHeight="1">
      <c r="A22" s="87"/>
      <c r="B22" s="129"/>
      <c r="C22" s="121" t="s">
        <v>24</v>
      </c>
      <c r="D22" s="106" t="s">
        <v>136</v>
      </c>
      <c r="E22" s="324">
        <v>4000</v>
      </c>
      <c r="F22" s="105">
        <v>0</v>
      </c>
      <c r="G22" s="105">
        <v>0</v>
      </c>
      <c r="H22" s="105">
        <f>SUM(E22:G22)</f>
        <v>4000</v>
      </c>
      <c r="I22" s="105">
        <v>0</v>
      </c>
      <c r="J22" s="105">
        <v>0</v>
      </c>
      <c r="K22" s="105">
        <v>0</v>
      </c>
      <c r="L22" s="105">
        <f>SUM(I22:K22)</f>
        <v>0</v>
      </c>
    </row>
    <row r="23" spans="1:12" ht="15" customHeight="1">
      <c r="A23" s="88"/>
      <c r="B23" s="129"/>
      <c r="C23" s="175" t="s">
        <v>25</v>
      </c>
      <c r="D23" s="314" t="s">
        <v>170</v>
      </c>
      <c r="E23" s="324">
        <v>4000</v>
      </c>
      <c r="F23" s="105">
        <v>0</v>
      </c>
      <c r="G23" s="105">
        <v>0</v>
      </c>
      <c r="H23" s="105">
        <f>SUM(E23:G23)</f>
        <v>4000</v>
      </c>
      <c r="I23" s="105">
        <v>0</v>
      </c>
      <c r="J23" s="105">
        <v>0</v>
      </c>
      <c r="K23" s="105">
        <v>0</v>
      </c>
      <c r="L23" s="105">
        <f>SUM(I23:K23)</f>
        <v>0</v>
      </c>
    </row>
    <row r="24" spans="1:12" ht="15" customHeight="1">
      <c r="A24" s="87"/>
      <c r="B24" s="129"/>
      <c r="C24" s="175" t="s">
        <v>40</v>
      </c>
      <c r="D24" s="106" t="s">
        <v>299</v>
      </c>
      <c r="E24" s="324">
        <v>0</v>
      </c>
      <c r="F24" s="105">
        <v>0</v>
      </c>
      <c r="G24" s="105">
        <v>0</v>
      </c>
      <c r="H24" s="105">
        <f>SUM(E24:G24)</f>
        <v>0</v>
      </c>
      <c r="I24" s="105">
        <v>0</v>
      </c>
      <c r="J24" s="105">
        <v>0</v>
      </c>
      <c r="K24" s="105">
        <v>0</v>
      </c>
      <c r="L24" s="105">
        <f>SUM(I24:K24)</f>
        <v>0</v>
      </c>
    </row>
    <row r="25" spans="1:12" ht="15" customHeight="1">
      <c r="A25" s="149">
        <v>6</v>
      </c>
      <c r="B25" s="150" t="s">
        <v>419</v>
      </c>
      <c r="C25" s="242"/>
      <c r="D25" s="151"/>
      <c r="E25" s="269">
        <f>E26</f>
        <v>4000</v>
      </c>
      <c r="F25" s="152">
        <f aca="true" t="shared" si="5" ref="F25:L26">F26</f>
        <v>0</v>
      </c>
      <c r="G25" s="152">
        <f t="shared" si="5"/>
        <v>0</v>
      </c>
      <c r="H25" s="152">
        <f t="shared" si="5"/>
        <v>4000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</row>
    <row r="26" spans="1:12" ht="15" customHeight="1">
      <c r="A26" s="88" t="s">
        <v>267</v>
      </c>
      <c r="B26" s="86" t="s">
        <v>199</v>
      </c>
      <c r="C26" s="117" t="s">
        <v>137</v>
      </c>
      <c r="D26" s="110"/>
      <c r="E26" s="270">
        <f>E27</f>
        <v>4000</v>
      </c>
      <c r="F26" s="97">
        <f t="shared" si="5"/>
        <v>0</v>
      </c>
      <c r="G26" s="97">
        <f t="shared" si="5"/>
        <v>0</v>
      </c>
      <c r="H26" s="97">
        <f t="shared" si="5"/>
        <v>4000</v>
      </c>
      <c r="I26" s="97">
        <f t="shared" si="5"/>
        <v>0</v>
      </c>
      <c r="J26" s="97">
        <f t="shared" si="5"/>
        <v>0</v>
      </c>
      <c r="K26" s="97">
        <f t="shared" si="5"/>
        <v>0</v>
      </c>
      <c r="L26" s="97">
        <f t="shared" si="5"/>
        <v>0</v>
      </c>
    </row>
    <row r="27" spans="1:12" ht="15" customHeight="1">
      <c r="A27" s="87"/>
      <c r="B27" s="129"/>
      <c r="C27" s="121" t="s">
        <v>24</v>
      </c>
      <c r="D27" s="106" t="s">
        <v>415</v>
      </c>
      <c r="E27" s="324">
        <v>4000</v>
      </c>
      <c r="F27" s="105">
        <v>0</v>
      </c>
      <c r="G27" s="105">
        <v>0</v>
      </c>
      <c r="H27" s="105">
        <f>SUM(E27:G27)</f>
        <v>4000</v>
      </c>
      <c r="I27" s="105">
        <v>0</v>
      </c>
      <c r="J27" s="105">
        <v>0</v>
      </c>
      <c r="K27" s="105">
        <v>0</v>
      </c>
      <c r="L27" s="105">
        <f>SUM(I27:K27)</f>
        <v>0</v>
      </c>
    </row>
    <row r="28" spans="1:12" ht="15" customHeight="1">
      <c r="A28" s="149">
        <v>7</v>
      </c>
      <c r="B28" s="150" t="s">
        <v>198</v>
      </c>
      <c r="C28" s="151"/>
      <c r="D28" s="151"/>
      <c r="E28" s="269">
        <f>E29</f>
        <v>500</v>
      </c>
      <c r="F28" s="152">
        <f aca="true" t="shared" si="6" ref="F28:L28">F29</f>
        <v>0</v>
      </c>
      <c r="G28" s="152">
        <f t="shared" si="6"/>
        <v>0</v>
      </c>
      <c r="H28" s="152">
        <f t="shared" si="6"/>
        <v>500</v>
      </c>
      <c r="I28" s="152">
        <f t="shared" si="6"/>
        <v>0</v>
      </c>
      <c r="J28" s="152">
        <f t="shared" si="6"/>
        <v>0</v>
      </c>
      <c r="K28" s="152">
        <f t="shared" si="6"/>
        <v>0</v>
      </c>
      <c r="L28" s="152">
        <f t="shared" si="6"/>
        <v>0</v>
      </c>
    </row>
    <row r="29" spans="1:12" ht="15" customHeight="1">
      <c r="A29" s="88" t="s">
        <v>217</v>
      </c>
      <c r="B29" s="86" t="s">
        <v>144</v>
      </c>
      <c r="C29" s="117" t="s">
        <v>284</v>
      </c>
      <c r="D29" s="171"/>
      <c r="E29" s="325">
        <f>SUM(E30:E30)</f>
        <v>500</v>
      </c>
      <c r="F29" s="118">
        <f aca="true" t="shared" si="7" ref="F29:L29">SUM(F30:F30)</f>
        <v>0</v>
      </c>
      <c r="G29" s="118">
        <f t="shared" si="7"/>
        <v>0</v>
      </c>
      <c r="H29" s="118">
        <f t="shared" si="7"/>
        <v>500</v>
      </c>
      <c r="I29" s="118">
        <f t="shared" si="7"/>
        <v>0</v>
      </c>
      <c r="J29" s="118">
        <f t="shared" si="7"/>
        <v>0</v>
      </c>
      <c r="K29" s="118">
        <f t="shared" si="7"/>
        <v>0</v>
      </c>
      <c r="L29" s="118">
        <f t="shared" si="7"/>
        <v>0</v>
      </c>
    </row>
    <row r="30" spans="1:12" ht="15" customHeight="1">
      <c r="A30" s="87"/>
      <c r="B30" s="111"/>
      <c r="C30" s="77" t="s">
        <v>25</v>
      </c>
      <c r="D30" s="109" t="s">
        <v>171</v>
      </c>
      <c r="E30" s="275">
        <v>500</v>
      </c>
      <c r="F30" s="102">
        <v>0</v>
      </c>
      <c r="G30" s="102">
        <v>0</v>
      </c>
      <c r="H30" s="102">
        <f>SUM(E30:G30)</f>
        <v>500</v>
      </c>
      <c r="I30" s="99">
        <v>0</v>
      </c>
      <c r="J30" s="102">
        <v>0</v>
      </c>
      <c r="K30" s="102">
        <v>0</v>
      </c>
      <c r="L30" s="102">
        <f>SUM(I30:K30)</f>
        <v>0</v>
      </c>
    </row>
    <row r="31" spans="1:12" ht="15" customHeight="1">
      <c r="A31" s="149">
        <v>8</v>
      </c>
      <c r="B31" s="150" t="s">
        <v>386</v>
      </c>
      <c r="C31" s="151"/>
      <c r="D31" s="256"/>
      <c r="E31" s="326">
        <f>E32</f>
        <v>18500</v>
      </c>
      <c r="F31" s="152">
        <f aca="true" t="shared" si="8" ref="F31:L31">F32</f>
        <v>0</v>
      </c>
      <c r="G31" s="152">
        <f t="shared" si="8"/>
        <v>0</v>
      </c>
      <c r="H31" s="152">
        <f t="shared" si="8"/>
        <v>18500</v>
      </c>
      <c r="I31" s="152">
        <f t="shared" si="8"/>
        <v>0</v>
      </c>
      <c r="J31" s="152">
        <f t="shared" si="8"/>
        <v>0</v>
      </c>
      <c r="K31" s="152">
        <f t="shared" si="8"/>
        <v>0</v>
      </c>
      <c r="L31" s="152">
        <f t="shared" si="8"/>
        <v>0</v>
      </c>
    </row>
    <row r="32" spans="1:12" ht="15" customHeight="1">
      <c r="A32" s="77" t="s">
        <v>387</v>
      </c>
      <c r="B32" s="86" t="s">
        <v>210</v>
      </c>
      <c r="C32" s="110" t="s">
        <v>108</v>
      </c>
      <c r="D32" s="171"/>
      <c r="E32" s="327">
        <f>SUM(E33:E37)</f>
        <v>18500</v>
      </c>
      <c r="F32" s="118">
        <f>SUM(F33:F37)</f>
        <v>0</v>
      </c>
      <c r="G32" s="118">
        <f>SUM(G33:G37)</f>
        <v>0</v>
      </c>
      <c r="H32" s="118">
        <f>SUM(H33:H37)</f>
        <v>18500</v>
      </c>
      <c r="I32" s="118">
        <f>SUM(I33:I37)</f>
        <v>0</v>
      </c>
      <c r="J32" s="118">
        <f>SUM(J33:J37)</f>
        <v>0</v>
      </c>
      <c r="K32" s="118">
        <f>SUM(K33:K37)</f>
        <v>0</v>
      </c>
      <c r="L32" s="118">
        <f>SUM(L33:L37)</f>
        <v>0</v>
      </c>
    </row>
    <row r="33" spans="1:12" ht="15" customHeight="1">
      <c r="A33" s="94"/>
      <c r="B33" s="111"/>
      <c r="C33" s="77" t="s">
        <v>24</v>
      </c>
      <c r="D33" s="108" t="s">
        <v>16</v>
      </c>
      <c r="E33" s="274">
        <v>12000</v>
      </c>
      <c r="F33" s="102">
        <v>0</v>
      </c>
      <c r="G33" s="102">
        <v>0</v>
      </c>
      <c r="H33" s="102">
        <f>SUM(E33:G33)</f>
        <v>12000</v>
      </c>
      <c r="I33" s="99">
        <v>0</v>
      </c>
      <c r="J33" s="102">
        <v>0</v>
      </c>
      <c r="K33" s="102">
        <v>0</v>
      </c>
      <c r="L33" s="102">
        <f>SUM(I33:K33)</f>
        <v>0</v>
      </c>
    </row>
    <row r="34" spans="1:12" ht="15" customHeight="1">
      <c r="A34" s="94"/>
      <c r="B34" s="111"/>
      <c r="C34" s="77" t="s">
        <v>25</v>
      </c>
      <c r="D34" s="108" t="s">
        <v>13</v>
      </c>
      <c r="E34" s="274">
        <v>1500</v>
      </c>
      <c r="F34" s="99">
        <v>0</v>
      </c>
      <c r="G34" s="99">
        <v>0</v>
      </c>
      <c r="H34" s="99">
        <f>SUM(E34:G34)</f>
        <v>1500</v>
      </c>
      <c r="I34" s="99">
        <v>0</v>
      </c>
      <c r="J34" s="99">
        <v>0</v>
      </c>
      <c r="K34" s="99">
        <v>0</v>
      </c>
      <c r="L34" s="99">
        <f>SUM(I34:K34)</f>
        <v>0</v>
      </c>
    </row>
    <row r="35" spans="1:12" ht="15" customHeight="1">
      <c r="A35" s="94"/>
      <c r="B35" s="111"/>
      <c r="C35" s="77" t="s">
        <v>26</v>
      </c>
      <c r="D35" s="108" t="s">
        <v>172</v>
      </c>
      <c r="E35" s="274">
        <v>4000</v>
      </c>
      <c r="F35" s="120">
        <v>0</v>
      </c>
      <c r="G35" s="120">
        <v>0</v>
      </c>
      <c r="H35" s="99">
        <f>SUM(E35:G35)</f>
        <v>4000</v>
      </c>
      <c r="I35" s="99">
        <v>0</v>
      </c>
      <c r="J35" s="120">
        <v>0</v>
      </c>
      <c r="K35" s="120">
        <v>0</v>
      </c>
      <c r="L35" s="99">
        <f>SUM(I35:K35)</f>
        <v>0</v>
      </c>
    </row>
    <row r="36" spans="1:12" ht="15" customHeight="1">
      <c r="A36" s="94"/>
      <c r="B36" s="111"/>
      <c r="C36" s="87">
        <v>4</v>
      </c>
      <c r="D36" s="108" t="s">
        <v>130</v>
      </c>
      <c r="E36" s="274">
        <v>1000</v>
      </c>
      <c r="F36" s="120">
        <v>0</v>
      </c>
      <c r="G36" s="120">
        <v>0</v>
      </c>
      <c r="H36" s="99">
        <f>SUM(E36:G36)</f>
        <v>1000</v>
      </c>
      <c r="I36" s="99">
        <v>0</v>
      </c>
      <c r="J36" s="120">
        <v>0</v>
      </c>
      <c r="K36" s="120">
        <v>0</v>
      </c>
      <c r="L36" s="99">
        <f>SUM(I36:K36)</f>
        <v>0</v>
      </c>
    </row>
    <row r="37" spans="1:12" s="51" customFormat="1" ht="15" customHeight="1">
      <c r="A37" s="87"/>
      <c r="B37" s="87"/>
      <c r="C37" s="87">
        <v>5</v>
      </c>
      <c r="D37" s="108" t="s">
        <v>401</v>
      </c>
      <c r="E37" s="274">
        <v>0</v>
      </c>
      <c r="F37" s="120">
        <v>0</v>
      </c>
      <c r="G37" s="120">
        <v>0</v>
      </c>
      <c r="H37" s="99">
        <f>SUM(E37:G37)</f>
        <v>0</v>
      </c>
      <c r="I37" s="99">
        <v>0</v>
      </c>
      <c r="J37" s="120">
        <v>0</v>
      </c>
      <c r="K37" s="120">
        <v>0</v>
      </c>
      <c r="L37" s="99">
        <f>SUM(I37:K37)</f>
        <v>0</v>
      </c>
    </row>
    <row r="62" spans="12:13" ht="13.5">
      <c r="L62" s="49">
        <v>0</v>
      </c>
      <c r="M62" s="49">
        <v>0</v>
      </c>
    </row>
    <row r="63" spans="12:13" ht="13.5">
      <c r="L63" s="49">
        <v>0</v>
      </c>
      <c r="M63" s="49">
        <v>0</v>
      </c>
    </row>
    <row r="66" ht="13.5">
      <c r="D66" s="49" t="s">
        <v>240</v>
      </c>
    </row>
  </sheetData>
  <sheetProtection/>
  <mergeCells count="19">
    <mergeCell ref="C9:D9"/>
    <mergeCell ref="C14:D14"/>
    <mergeCell ref="J5:J6"/>
    <mergeCell ref="C18:D18"/>
    <mergeCell ref="A7:D7"/>
    <mergeCell ref="I4:L4"/>
    <mergeCell ref="L5:L6"/>
    <mergeCell ref="H5:H6"/>
    <mergeCell ref="E4:H4"/>
    <mergeCell ref="A3:L3"/>
    <mergeCell ref="I5:I6"/>
    <mergeCell ref="F5:F6"/>
    <mergeCell ref="A5:A6"/>
    <mergeCell ref="K5:K6"/>
    <mergeCell ref="C5:C6"/>
    <mergeCell ref="E5:E6"/>
    <mergeCell ref="G5:G6"/>
    <mergeCell ref="B5:B6"/>
    <mergeCell ref="D5:D6"/>
  </mergeCells>
  <printOptions horizontalCentered="1"/>
  <pageMargins left="0.7874015748031497" right="0.7874015748031497" top="0.984251968503937" bottom="0.8661417322834646" header="0.5118110236220472" footer="0.5118110236220472"/>
  <pageSetup firstPageNumber="8" useFirstPageNumber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4.421875" style="1" customWidth="1"/>
    <col min="3" max="3" width="2.28125" style="0" customWidth="1"/>
    <col min="4" max="4" width="38.57421875" style="0" customWidth="1"/>
    <col min="5" max="5" width="9.140625" style="0" customWidth="1"/>
    <col min="6" max="6" width="9.57421875" style="0" customWidth="1"/>
    <col min="7" max="7" width="9.421875" style="0" customWidth="1"/>
    <col min="8" max="8" width="8.8515625" style="0" customWidth="1"/>
    <col min="9" max="9" width="9.140625" style="0" customWidth="1"/>
    <col min="10" max="10" width="8.8515625" style="0" customWidth="1"/>
    <col min="11" max="11" width="9.140625" style="0" customWidth="1"/>
    <col min="12" max="12" width="8.7109375" style="0" customWidth="1"/>
  </cols>
  <sheetData>
    <row r="1" spans="1:12" ht="14.25" customHeight="1">
      <c r="A1" s="243" t="s">
        <v>355</v>
      </c>
      <c r="B1" s="237"/>
      <c r="C1" s="237"/>
      <c r="D1" s="237"/>
      <c r="E1" s="137"/>
      <c r="F1" s="137"/>
      <c r="G1" s="137"/>
      <c r="H1" s="137"/>
      <c r="I1" s="137"/>
      <c r="J1" s="137"/>
      <c r="K1" s="137"/>
      <c r="L1" s="137"/>
    </row>
    <row r="2" spans="1:12" ht="14.25" customHeight="1">
      <c r="A2" s="134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3.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2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</row>
    <row r="7" spans="1:12" ht="15" customHeight="1">
      <c r="A7" s="21" t="s">
        <v>361</v>
      </c>
      <c r="B7" s="30"/>
      <c r="C7" s="122"/>
      <c r="D7" s="122"/>
      <c r="E7" s="244">
        <f>E8+E11+E17+E23+E32+E35</f>
        <v>10624</v>
      </c>
      <c r="F7" s="244">
        <f>F8+F11+F17+F23+F32+F35</f>
        <v>17500</v>
      </c>
      <c r="G7" s="244">
        <f>G8+G11+G17+G23+G32+G35</f>
        <v>0</v>
      </c>
      <c r="H7" s="244">
        <f>H8+H11+H17+H23+H32+H35</f>
        <v>28124</v>
      </c>
      <c r="I7" s="244">
        <f>I8+I11+I17+I23+I32+I35</f>
        <v>115000</v>
      </c>
      <c r="J7" s="244">
        <f>J8+J11+J17+J23+J32+J35</f>
        <v>-15000</v>
      </c>
      <c r="K7" s="244">
        <f>K8+K11+K17+K23+K32+K35</f>
        <v>0</v>
      </c>
      <c r="L7" s="244">
        <f>L8+L11+L17+L23+L32+L35</f>
        <v>100000</v>
      </c>
    </row>
    <row r="8" spans="1:12" ht="15" customHeight="1">
      <c r="A8" s="149">
        <v>1</v>
      </c>
      <c r="B8" s="328" t="s">
        <v>449</v>
      </c>
      <c r="C8" s="151"/>
      <c r="D8" s="151"/>
      <c r="E8" s="152">
        <f>E9</f>
        <v>0</v>
      </c>
      <c r="F8" s="339">
        <f aca="true" t="shared" si="0" ref="F8:H9">F9</f>
        <v>0</v>
      </c>
      <c r="G8" s="339">
        <f t="shared" si="0"/>
        <v>0</v>
      </c>
      <c r="H8" s="152">
        <f t="shared" si="0"/>
        <v>0</v>
      </c>
      <c r="I8" s="152">
        <f aca="true" t="shared" si="1" ref="I8:L9">I9</f>
        <v>40000</v>
      </c>
      <c r="J8" s="152">
        <f t="shared" si="1"/>
        <v>0</v>
      </c>
      <c r="K8" s="152">
        <f t="shared" si="1"/>
        <v>0</v>
      </c>
      <c r="L8" s="152">
        <f t="shared" si="1"/>
        <v>40000</v>
      </c>
    </row>
    <row r="9" spans="1:12" ht="15" customHeight="1">
      <c r="A9" s="88" t="s">
        <v>450</v>
      </c>
      <c r="B9" s="329" t="s">
        <v>451</v>
      </c>
      <c r="C9" s="349" t="s">
        <v>449</v>
      </c>
      <c r="D9" s="379"/>
      <c r="E9" s="97">
        <f>E10</f>
        <v>0</v>
      </c>
      <c r="F9" s="338">
        <f t="shared" si="0"/>
        <v>0</v>
      </c>
      <c r="G9" s="338">
        <f t="shared" si="0"/>
        <v>0</v>
      </c>
      <c r="H9" s="97">
        <f t="shared" si="0"/>
        <v>0</v>
      </c>
      <c r="I9" s="97">
        <f t="shared" si="1"/>
        <v>40000</v>
      </c>
      <c r="J9" s="97">
        <f t="shared" si="1"/>
        <v>0</v>
      </c>
      <c r="K9" s="97">
        <f t="shared" si="1"/>
        <v>0</v>
      </c>
      <c r="L9" s="97">
        <f t="shared" si="1"/>
        <v>40000</v>
      </c>
    </row>
    <row r="10" spans="1:12" ht="15" customHeight="1">
      <c r="A10" s="87"/>
      <c r="B10" s="313"/>
      <c r="C10" s="88" t="s">
        <v>24</v>
      </c>
      <c r="D10" s="106" t="s">
        <v>449</v>
      </c>
      <c r="E10" s="276">
        <v>0</v>
      </c>
      <c r="F10" s="276">
        <v>0</v>
      </c>
      <c r="G10" s="276">
        <v>0</v>
      </c>
      <c r="H10" s="276">
        <v>0</v>
      </c>
      <c r="I10" s="276">
        <v>40000</v>
      </c>
      <c r="J10" s="276">
        <v>0</v>
      </c>
      <c r="K10" s="276">
        <v>0</v>
      </c>
      <c r="L10" s="99">
        <f>SUM(I10:K10)</f>
        <v>40000</v>
      </c>
    </row>
    <row r="11" spans="1:12" ht="15" customHeight="1">
      <c r="A11" s="149">
        <v>2</v>
      </c>
      <c r="B11" s="150" t="s">
        <v>88</v>
      </c>
      <c r="C11" s="151"/>
      <c r="D11" s="151"/>
      <c r="E11" s="152">
        <f>SUM(E12+E14)</f>
        <v>5324</v>
      </c>
      <c r="F11" s="152">
        <f>SUM(F12+F14)</f>
        <v>2500</v>
      </c>
      <c r="G11" s="152">
        <f>SUM(G12+G14)</f>
        <v>0</v>
      </c>
      <c r="H11" s="152">
        <f>SUM(H12+H14)</f>
        <v>7824</v>
      </c>
      <c r="I11" s="152">
        <f>SUM(I12+I14)</f>
        <v>0</v>
      </c>
      <c r="J11" s="152">
        <f>SUM(J12+J14)</f>
        <v>0</v>
      </c>
      <c r="K11" s="152">
        <f>SUM(K12+K14)</f>
        <v>0</v>
      </c>
      <c r="L11" s="152">
        <f>SUM(L12+L14)</f>
        <v>0</v>
      </c>
    </row>
    <row r="12" spans="1:12" ht="15" customHeight="1">
      <c r="A12" s="88" t="s">
        <v>266</v>
      </c>
      <c r="B12" s="86" t="s">
        <v>204</v>
      </c>
      <c r="C12" s="349" t="s">
        <v>93</v>
      </c>
      <c r="D12" s="350"/>
      <c r="E12" s="97">
        <f>SUM(E13:E13)</f>
        <v>3000</v>
      </c>
      <c r="F12" s="97">
        <f aca="true" t="shared" si="2" ref="F12:L12">SUM(F13:F13)</f>
        <v>1000</v>
      </c>
      <c r="G12" s="97">
        <f t="shared" si="2"/>
        <v>0</v>
      </c>
      <c r="H12" s="97">
        <f t="shared" si="2"/>
        <v>4000</v>
      </c>
      <c r="I12" s="97">
        <f>SUM(I13:I13)</f>
        <v>0</v>
      </c>
      <c r="J12" s="97">
        <f t="shared" si="2"/>
        <v>0</v>
      </c>
      <c r="K12" s="97">
        <f t="shared" si="2"/>
        <v>0</v>
      </c>
      <c r="L12" s="97">
        <f t="shared" si="2"/>
        <v>0</v>
      </c>
    </row>
    <row r="13" spans="1:12" ht="15" customHeight="1">
      <c r="A13" s="87"/>
      <c r="B13" s="111"/>
      <c r="C13" s="77" t="s">
        <v>24</v>
      </c>
      <c r="D13" s="106" t="s">
        <v>38</v>
      </c>
      <c r="E13" s="276">
        <v>3000</v>
      </c>
      <c r="F13" s="99">
        <v>1000</v>
      </c>
      <c r="G13" s="99">
        <v>0</v>
      </c>
      <c r="H13" s="99">
        <f>SUM(E13:G13)</f>
        <v>4000</v>
      </c>
      <c r="I13" s="276">
        <v>0</v>
      </c>
      <c r="J13" s="99">
        <v>0</v>
      </c>
      <c r="K13" s="99">
        <v>0</v>
      </c>
      <c r="L13" s="99">
        <f>SUM(I13:K13)</f>
        <v>0</v>
      </c>
    </row>
    <row r="14" spans="1:12" s="40" customFormat="1" ht="15" customHeight="1">
      <c r="A14" s="88" t="s">
        <v>265</v>
      </c>
      <c r="B14" s="86" t="s">
        <v>205</v>
      </c>
      <c r="C14" s="110" t="s">
        <v>11</v>
      </c>
      <c r="D14" s="110"/>
      <c r="E14" s="97">
        <f>SUM(E15:E16)</f>
        <v>2324</v>
      </c>
      <c r="F14" s="97">
        <f>SUM(F15:F16)</f>
        <v>1500</v>
      </c>
      <c r="G14" s="97">
        <f>SUM(G15:G16)</f>
        <v>0</v>
      </c>
      <c r="H14" s="97">
        <f>SUM(H15:H16)</f>
        <v>3824</v>
      </c>
      <c r="I14" s="97">
        <f>SUM(I15:I16)</f>
        <v>0</v>
      </c>
      <c r="J14" s="97">
        <f>SUM(J15:J16)</f>
        <v>0</v>
      </c>
      <c r="K14" s="97">
        <f>SUM(K15:K16)</f>
        <v>0</v>
      </c>
      <c r="L14" s="97">
        <f>SUM(L15:L16)</f>
        <v>0</v>
      </c>
    </row>
    <row r="15" spans="1:12" s="40" customFormat="1" ht="15" customHeight="1">
      <c r="A15" s="87"/>
      <c r="B15" s="111"/>
      <c r="C15" s="286" t="s">
        <v>26</v>
      </c>
      <c r="D15" s="302" t="s">
        <v>338</v>
      </c>
      <c r="E15" s="276">
        <v>1000</v>
      </c>
      <c r="F15" s="99">
        <v>1500</v>
      </c>
      <c r="G15" s="99">
        <v>0</v>
      </c>
      <c r="H15" s="99">
        <f>SUM(E15:G15)</f>
        <v>2500</v>
      </c>
      <c r="I15" s="276">
        <v>0</v>
      </c>
      <c r="J15" s="99">
        <v>0</v>
      </c>
      <c r="K15" s="99">
        <v>0</v>
      </c>
      <c r="L15" s="99">
        <f>SUM(I15:K15)</f>
        <v>0</v>
      </c>
    </row>
    <row r="16" spans="1:12" s="40" customFormat="1" ht="15" customHeight="1">
      <c r="A16" s="87"/>
      <c r="B16" s="111"/>
      <c r="C16" s="287" t="s">
        <v>27</v>
      </c>
      <c r="D16" s="106" t="s">
        <v>236</v>
      </c>
      <c r="E16" s="276">
        <v>1324</v>
      </c>
      <c r="F16" s="99">
        <v>0</v>
      </c>
      <c r="G16" s="99">
        <v>0</v>
      </c>
      <c r="H16" s="99">
        <f>SUM(E16:G16)</f>
        <v>1324</v>
      </c>
      <c r="I16" s="276">
        <v>0</v>
      </c>
      <c r="J16" s="99">
        <v>0</v>
      </c>
      <c r="K16" s="99">
        <v>0</v>
      </c>
      <c r="L16" s="99">
        <f>SUM(I16:K16)</f>
        <v>0</v>
      </c>
    </row>
    <row r="17" spans="1:13" ht="15" customHeight="1">
      <c r="A17" s="149">
        <v>3</v>
      </c>
      <c r="B17" s="374" t="s">
        <v>8</v>
      </c>
      <c r="C17" s="375"/>
      <c r="D17" s="350"/>
      <c r="E17" s="152">
        <f>E18</f>
        <v>800</v>
      </c>
      <c r="F17" s="152">
        <f aca="true" t="shared" si="3" ref="F17:L17">F18</f>
        <v>5000</v>
      </c>
      <c r="G17" s="152">
        <f t="shared" si="3"/>
        <v>0</v>
      </c>
      <c r="H17" s="152">
        <f t="shared" si="3"/>
        <v>5800</v>
      </c>
      <c r="I17" s="152">
        <f>I18</f>
        <v>0</v>
      </c>
      <c r="J17" s="152">
        <f t="shared" si="3"/>
        <v>0</v>
      </c>
      <c r="K17" s="152">
        <f t="shared" si="3"/>
        <v>0</v>
      </c>
      <c r="L17" s="152">
        <f t="shared" si="3"/>
        <v>0</v>
      </c>
      <c r="M17" s="31"/>
    </row>
    <row r="18" spans="1:12" ht="15" customHeight="1">
      <c r="A18" s="88" t="s">
        <v>264</v>
      </c>
      <c r="B18" s="86" t="s">
        <v>204</v>
      </c>
      <c r="C18" s="117" t="s">
        <v>93</v>
      </c>
      <c r="D18" s="110"/>
      <c r="E18" s="97">
        <f>SUM(E19:E22)</f>
        <v>800</v>
      </c>
      <c r="F18" s="97">
        <f>SUM(F19:F22)</f>
        <v>5000</v>
      </c>
      <c r="G18" s="97">
        <f>SUM(G19:G22)</f>
        <v>0</v>
      </c>
      <c r="H18" s="97">
        <f>SUM(H19:H22)</f>
        <v>5800</v>
      </c>
      <c r="I18" s="97">
        <f>SUM(I19:I22)</f>
        <v>0</v>
      </c>
      <c r="J18" s="97">
        <f>SUM(J19:J22)</f>
        <v>0</v>
      </c>
      <c r="K18" s="97">
        <f>SUM(K19:K22)</f>
        <v>0</v>
      </c>
      <c r="L18" s="97">
        <f>SUM(L19:L22)</f>
        <v>0</v>
      </c>
    </row>
    <row r="19" spans="1:12" ht="15" customHeight="1">
      <c r="A19" s="94"/>
      <c r="B19" s="111"/>
      <c r="C19" s="77" t="s">
        <v>24</v>
      </c>
      <c r="D19" s="128" t="s">
        <v>290</v>
      </c>
      <c r="E19" s="276">
        <v>0</v>
      </c>
      <c r="F19" s="99">
        <v>5000</v>
      </c>
      <c r="G19" s="99">
        <v>0</v>
      </c>
      <c r="H19" s="99">
        <f>SUM(E19:G19)</f>
        <v>5000</v>
      </c>
      <c r="I19" s="276">
        <v>0</v>
      </c>
      <c r="J19" s="99">
        <v>0</v>
      </c>
      <c r="K19" s="99">
        <v>0</v>
      </c>
      <c r="L19" s="99">
        <f>SUM(I19:K19)</f>
        <v>0</v>
      </c>
    </row>
    <row r="20" spans="1:12" ht="15" customHeight="1">
      <c r="A20" s="94"/>
      <c r="B20" s="111"/>
      <c r="C20" s="77" t="s">
        <v>25</v>
      </c>
      <c r="D20" s="128" t="s">
        <v>237</v>
      </c>
      <c r="E20" s="276">
        <v>500</v>
      </c>
      <c r="F20" s="99">
        <v>0</v>
      </c>
      <c r="G20" s="99">
        <v>0</v>
      </c>
      <c r="H20" s="99">
        <f>SUM(E20:G20)</f>
        <v>500</v>
      </c>
      <c r="I20" s="276">
        <v>0</v>
      </c>
      <c r="J20" s="99">
        <v>0</v>
      </c>
      <c r="K20" s="99">
        <v>0</v>
      </c>
      <c r="L20" s="99">
        <f>SUM(I20:K20)</f>
        <v>0</v>
      </c>
    </row>
    <row r="21" spans="1:12" ht="15" customHeight="1">
      <c r="A21" s="94"/>
      <c r="B21" s="111"/>
      <c r="C21" s="77" t="s">
        <v>26</v>
      </c>
      <c r="D21" s="128" t="s">
        <v>238</v>
      </c>
      <c r="E21" s="276">
        <v>0</v>
      </c>
      <c r="F21" s="99">
        <v>0</v>
      </c>
      <c r="G21" s="99">
        <v>0</v>
      </c>
      <c r="H21" s="99">
        <f>SUM(E21:G21)</f>
        <v>0</v>
      </c>
      <c r="I21" s="276">
        <v>0</v>
      </c>
      <c r="J21" s="99">
        <v>0</v>
      </c>
      <c r="K21" s="99">
        <v>0</v>
      </c>
      <c r="L21" s="99">
        <f>SUM(I21:K21)</f>
        <v>0</v>
      </c>
    </row>
    <row r="22" spans="1:12" ht="15" customHeight="1">
      <c r="A22" s="94"/>
      <c r="B22" s="111"/>
      <c r="C22" s="87">
        <v>4</v>
      </c>
      <c r="D22" s="128" t="s">
        <v>89</v>
      </c>
      <c r="E22" s="276">
        <v>300</v>
      </c>
      <c r="F22" s="99">
        <v>0</v>
      </c>
      <c r="G22" s="99">
        <v>0</v>
      </c>
      <c r="H22" s="99">
        <f>SUM(E22:G22)</f>
        <v>300</v>
      </c>
      <c r="I22" s="276">
        <v>0</v>
      </c>
      <c r="J22" s="99">
        <v>0</v>
      </c>
      <c r="K22" s="99">
        <v>0</v>
      </c>
      <c r="L22" s="99">
        <f>SUM(I22:K22)</f>
        <v>0</v>
      </c>
    </row>
    <row r="23" spans="1:12" ht="15" customHeight="1">
      <c r="A23" s="149">
        <v>4</v>
      </c>
      <c r="B23" s="372" t="s">
        <v>9</v>
      </c>
      <c r="C23" s="373"/>
      <c r="D23" s="373"/>
      <c r="E23" s="152">
        <f aca="true" t="shared" si="4" ref="E23:L23">E24</f>
        <v>500</v>
      </c>
      <c r="F23" s="152">
        <f t="shared" si="4"/>
        <v>0</v>
      </c>
      <c r="G23" s="152">
        <f t="shared" si="4"/>
        <v>0</v>
      </c>
      <c r="H23" s="152">
        <f t="shared" si="4"/>
        <v>500</v>
      </c>
      <c r="I23" s="152">
        <f>I24</f>
        <v>75000</v>
      </c>
      <c r="J23" s="152">
        <f t="shared" si="4"/>
        <v>-15000</v>
      </c>
      <c r="K23" s="152">
        <f t="shared" si="4"/>
        <v>0</v>
      </c>
      <c r="L23" s="152">
        <f t="shared" si="4"/>
        <v>60000</v>
      </c>
    </row>
    <row r="24" spans="1:12" ht="15" customHeight="1">
      <c r="A24" s="88" t="s">
        <v>263</v>
      </c>
      <c r="B24" s="86" t="s">
        <v>211</v>
      </c>
      <c r="C24" s="117" t="s">
        <v>43</v>
      </c>
      <c r="D24" s="110"/>
      <c r="E24" s="97">
        <f>SUM(E25:E31)</f>
        <v>500</v>
      </c>
      <c r="F24" s="97">
        <f>SUM(F25:F31)</f>
        <v>0</v>
      </c>
      <c r="G24" s="97">
        <f>SUM(G25:G31)</f>
        <v>0</v>
      </c>
      <c r="H24" s="97">
        <f>SUM(H25:H31)</f>
        <v>500</v>
      </c>
      <c r="I24" s="97">
        <f>SUM(I25:I31)</f>
        <v>75000</v>
      </c>
      <c r="J24" s="97">
        <f>SUM(J25:J31)</f>
        <v>-15000</v>
      </c>
      <c r="K24" s="97">
        <f>SUM(K25:K31)</f>
        <v>0</v>
      </c>
      <c r="L24" s="97">
        <f>SUM(L25:L31)</f>
        <v>60000</v>
      </c>
    </row>
    <row r="25" spans="1:16" ht="15" customHeight="1">
      <c r="A25" s="87"/>
      <c r="B25" s="129"/>
      <c r="C25" s="77" t="s">
        <v>24</v>
      </c>
      <c r="D25" s="109" t="s">
        <v>201</v>
      </c>
      <c r="E25" s="105">
        <v>500</v>
      </c>
      <c r="F25" s="105">
        <v>0</v>
      </c>
      <c r="G25" s="105">
        <v>0</v>
      </c>
      <c r="H25" s="105">
        <f aca="true" t="shared" si="5" ref="H25:H31">SUM(E25:G25)</f>
        <v>500</v>
      </c>
      <c r="I25" s="105">
        <v>0</v>
      </c>
      <c r="J25" s="105">
        <v>0</v>
      </c>
      <c r="K25" s="105">
        <v>0</v>
      </c>
      <c r="L25" s="105">
        <f aca="true" t="shared" si="6" ref="L25:L31">SUM(I25:K25)</f>
        <v>0</v>
      </c>
      <c r="P25" s="19"/>
    </row>
    <row r="26" spans="1:12" s="40" customFormat="1" ht="19.5" customHeight="1">
      <c r="A26" s="88"/>
      <c r="B26" s="111"/>
      <c r="C26" s="376">
        <v>4</v>
      </c>
      <c r="D26" s="177" t="s">
        <v>452</v>
      </c>
      <c r="E26" s="112">
        <v>0</v>
      </c>
      <c r="F26" s="105">
        <v>0</v>
      </c>
      <c r="G26" s="105">
        <v>0</v>
      </c>
      <c r="H26" s="105">
        <f t="shared" si="5"/>
        <v>0</v>
      </c>
      <c r="I26" s="120">
        <v>15000</v>
      </c>
      <c r="J26" s="105">
        <v>-15000</v>
      </c>
      <c r="K26" s="105">
        <v>0</v>
      </c>
      <c r="L26" s="105">
        <f t="shared" si="6"/>
        <v>0</v>
      </c>
    </row>
    <row r="27" spans="1:12" s="40" customFormat="1" ht="19.5" customHeight="1">
      <c r="A27" s="88"/>
      <c r="B27" s="111"/>
      <c r="C27" s="377"/>
      <c r="D27" s="177" t="s">
        <v>453</v>
      </c>
      <c r="E27" s="112">
        <v>0</v>
      </c>
      <c r="F27" s="105"/>
      <c r="G27" s="105"/>
      <c r="H27" s="105">
        <f t="shared" si="5"/>
        <v>0</v>
      </c>
      <c r="I27" s="120">
        <v>20000</v>
      </c>
      <c r="J27" s="105"/>
      <c r="K27" s="105"/>
      <c r="L27" s="105">
        <f t="shared" si="6"/>
        <v>20000</v>
      </c>
    </row>
    <row r="28" spans="1:12" s="40" customFormat="1" ht="19.5" customHeight="1">
      <c r="A28" s="88"/>
      <c r="B28" s="111"/>
      <c r="C28" s="376">
        <v>7</v>
      </c>
      <c r="D28" s="177" t="s">
        <v>454</v>
      </c>
      <c r="E28" s="112">
        <v>0</v>
      </c>
      <c r="F28" s="105">
        <v>0</v>
      </c>
      <c r="G28" s="105">
        <v>0</v>
      </c>
      <c r="H28" s="105">
        <f t="shared" si="5"/>
        <v>0</v>
      </c>
      <c r="I28" s="120">
        <v>20000</v>
      </c>
      <c r="J28" s="105">
        <v>0</v>
      </c>
      <c r="K28" s="105">
        <v>0</v>
      </c>
      <c r="L28" s="105">
        <f t="shared" si="6"/>
        <v>20000</v>
      </c>
    </row>
    <row r="29" spans="1:12" s="40" customFormat="1" ht="15" customHeight="1">
      <c r="A29" s="88"/>
      <c r="B29" s="111"/>
      <c r="C29" s="377"/>
      <c r="D29" s="177" t="s">
        <v>455</v>
      </c>
      <c r="E29" s="112">
        <v>0</v>
      </c>
      <c r="F29" s="105"/>
      <c r="G29" s="105"/>
      <c r="H29" s="105">
        <f t="shared" si="5"/>
        <v>0</v>
      </c>
      <c r="I29" s="120">
        <v>10000</v>
      </c>
      <c r="J29" s="105"/>
      <c r="K29" s="105"/>
      <c r="L29" s="105">
        <f t="shared" si="6"/>
        <v>10000</v>
      </c>
    </row>
    <row r="30" spans="1:12" s="40" customFormat="1" ht="15" customHeight="1">
      <c r="A30" s="88"/>
      <c r="B30" s="111"/>
      <c r="C30" s="378"/>
      <c r="D30" s="177" t="s">
        <v>456</v>
      </c>
      <c r="E30" s="112">
        <v>0</v>
      </c>
      <c r="F30" s="105">
        <v>0</v>
      </c>
      <c r="G30" s="105">
        <v>0</v>
      </c>
      <c r="H30" s="105">
        <f t="shared" si="5"/>
        <v>0</v>
      </c>
      <c r="I30" s="120">
        <v>10000</v>
      </c>
      <c r="J30" s="105">
        <v>0</v>
      </c>
      <c r="K30" s="105">
        <v>0</v>
      </c>
      <c r="L30" s="105">
        <f t="shared" si="6"/>
        <v>10000</v>
      </c>
    </row>
    <row r="31" spans="1:12" s="40" customFormat="1" ht="15" customHeight="1">
      <c r="A31" s="88"/>
      <c r="B31" s="111"/>
      <c r="C31" s="172">
        <v>9</v>
      </c>
      <c r="D31" s="130" t="s">
        <v>291</v>
      </c>
      <c r="E31" s="112">
        <v>0</v>
      </c>
      <c r="F31" s="105">
        <v>0</v>
      </c>
      <c r="G31" s="105">
        <v>0</v>
      </c>
      <c r="H31" s="105">
        <f t="shared" si="5"/>
        <v>0</v>
      </c>
      <c r="I31" s="120">
        <v>0</v>
      </c>
      <c r="J31" s="105">
        <v>0</v>
      </c>
      <c r="K31" s="105">
        <v>0</v>
      </c>
      <c r="L31" s="105">
        <f t="shared" si="6"/>
        <v>0</v>
      </c>
    </row>
    <row r="32" spans="1:12" ht="15" customHeight="1">
      <c r="A32" s="149">
        <v>5</v>
      </c>
      <c r="B32" s="374" t="s">
        <v>87</v>
      </c>
      <c r="C32" s="375"/>
      <c r="D32" s="350"/>
      <c r="E32" s="152">
        <f aca="true" t="shared" si="7" ref="E32:L33">E33</f>
        <v>1000</v>
      </c>
      <c r="F32" s="152">
        <f t="shared" si="7"/>
        <v>0</v>
      </c>
      <c r="G32" s="152">
        <f t="shared" si="7"/>
        <v>0</v>
      </c>
      <c r="H32" s="152">
        <f t="shared" si="7"/>
        <v>1000</v>
      </c>
      <c r="I32" s="152">
        <f>I33</f>
        <v>0</v>
      </c>
      <c r="J32" s="152">
        <f t="shared" si="7"/>
        <v>0</v>
      </c>
      <c r="K32" s="152">
        <f t="shared" si="7"/>
        <v>0</v>
      </c>
      <c r="L32" s="152">
        <f t="shared" si="7"/>
        <v>0</v>
      </c>
    </row>
    <row r="33" spans="1:12" ht="15" customHeight="1">
      <c r="A33" s="88" t="s">
        <v>262</v>
      </c>
      <c r="B33" s="86" t="s">
        <v>205</v>
      </c>
      <c r="C33" s="117" t="s">
        <v>11</v>
      </c>
      <c r="D33" s="110"/>
      <c r="E33" s="97">
        <f t="shared" si="7"/>
        <v>1000</v>
      </c>
      <c r="F33" s="97">
        <f t="shared" si="7"/>
        <v>0</v>
      </c>
      <c r="G33" s="97">
        <f t="shared" si="7"/>
        <v>0</v>
      </c>
      <c r="H33" s="97">
        <f t="shared" si="7"/>
        <v>1000</v>
      </c>
      <c r="I33" s="97">
        <f>I34</f>
        <v>0</v>
      </c>
      <c r="J33" s="97">
        <f t="shared" si="7"/>
        <v>0</v>
      </c>
      <c r="K33" s="97">
        <f t="shared" si="7"/>
        <v>0</v>
      </c>
      <c r="L33" s="97">
        <f t="shared" si="7"/>
        <v>0</v>
      </c>
    </row>
    <row r="34" spans="1:12" ht="15" customHeight="1">
      <c r="A34" s="94"/>
      <c r="B34" s="111"/>
      <c r="C34" s="77" t="s">
        <v>24</v>
      </c>
      <c r="D34" s="108" t="s">
        <v>86</v>
      </c>
      <c r="E34" s="99">
        <v>1000</v>
      </c>
      <c r="F34" s="99">
        <v>0</v>
      </c>
      <c r="G34" s="99">
        <v>0</v>
      </c>
      <c r="H34" s="99">
        <f>SUM(E34:G34)</f>
        <v>1000</v>
      </c>
      <c r="I34" s="276">
        <v>0</v>
      </c>
      <c r="J34" s="99">
        <v>0</v>
      </c>
      <c r="K34" s="99">
        <v>0</v>
      </c>
      <c r="L34" s="99">
        <f>SUM(I34:K34)</f>
        <v>0</v>
      </c>
    </row>
    <row r="35" spans="1:12" ht="15" customHeight="1">
      <c r="A35" s="149">
        <v>6</v>
      </c>
      <c r="B35" s="372" t="s">
        <v>334</v>
      </c>
      <c r="C35" s="373"/>
      <c r="D35" s="373"/>
      <c r="E35" s="152">
        <f aca="true" t="shared" si="8" ref="E35:L35">E36</f>
        <v>3000</v>
      </c>
      <c r="F35" s="152">
        <f t="shared" si="8"/>
        <v>10000</v>
      </c>
      <c r="G35" s="152">
        <f t="shared" si="8"/>
        <v>0</v>
      </c>
      <c r="H35" s="152">
        <f t="shared" si="8"/>
        <v>13000</v>
      </c>
      <c r="I35" s="152">
        <f>I36</f>
        <v>0</v>
      </c>
      <c r="J35" s="152">
        <f t="shared" si="8"/>
        <v>0</v>
      </c>
      <c r="K35" s="152">
        <f t="shared" si="8"/>
        <v>0</v>
      </c>
      <c r="L35" s="152">
        <f t="shared" si="8"/>
        <v>0</v>
      </c>
    </row>
    <row r="36" spans="1:12" ht="15" customHeight="1">
      <c r="A36" s="88" t="s">
        <v>292</v>
      </c>
      <c r="B36" s="86" t="s">
        <v>205</v>
      </c>
      <c r="C36" s="117" t="s">
        <v>11</v>
      </c>
      <c r="D36" s="110"/>
      <c r="E36" s="97">
        <f>SUM(E37:E41)</f>
        <v>3000</v>
      </c>
      <c r="F36" s="97">
        <f>SUM(F37:F41)</f>
        <v>10000</v>
      </c>
      <c r="G36" s="97">
        <f>SUM(G37:G41)</f>
        <v>0</v>
      </c>
      <c r="H36" s="97">
        <f>SUM(H37:H41)</f>
        <v>13000</v>
      </c>
      <c r="I36" s="97">
        <f>SUM(I37:I41)</f>
        <v>0</v>
      </c>
      <c r="J36" s="97">
        <f>SUM(J37:J41)</f>
        <v>0</v>
      </c>
      <c r="K36" s="97">
        <f>SUM(K37:K41)</f>
        <v>0</v>
      </c>
      <c r="L36" s="97">
        <f>SUM(L37:L41)</f>
        <v>0</v>
      </c>
    </row>
    <row r="37" spans="1:12" ht="15" customHeight="1">
      <c r="A37" s="87"/>
      <c r="B37" s="129"/>
      <c r="C37" s="77" t="s">
        <v>24</v>
      </c>
      <c r="D37" s="109" t="s">
        <v>293</v>
      </c>
      <c r="E37" s="105">
        <v>0</v>
      </c>
      <c r="F37" s="105">
        <v>0</v>
      </c>
      <c r="G37" s="105">
        <v>0</v>
      </c>
      <c r="H37" s="105">
        <f>SUM(E37:G37)</f>
        <v>0</v>
      </c>
      <c r="I37" s="276">
        <v>0</v>
      </c>
      <c r="J37" s="105">
        <v>0</v>
      </c>
      <c r="K37" s="105">
        <v>0</v>
      </c>
      <c r="L37" s="105">
        <f>SUM(I37:K37)</f>
        <v>0</v>
      </c>
    </row>
    <row r="38" spans="1:12" ht="15" customHeight="1">
      <c r="A38" s="87"/>
      <c r="B38" s="111"/>
      <c r="C38" s="87">
        <v>2</v>
      </c>
      <c r="D38" s="130" t="s">
        <v>294</v>
      </c>
      <c r="E38" s="112">
        <v>0</v>
      </c>
      <c r="F38" s="120">
        <v>10000</v>
      </c>
      <c r="G38" s="112">
        <v>0</v>
      </c>
      <c r="H38" s="105">
        <f>SUM(E38:G38)</f>
        <v>10000</v>
      </c>
      <c r="I38" s="120">
        <v>0</v>
      </c>
      <c r="J38" s="112">
        <v>0</v>
      </c>
      <c r="K38" s="112">
        <v>0</v>
      </c>
      <c r="L38" s="105">
        <f>SUM(I38:K38)</f>
        <v>0</v>
      </c>
    </row>
    <row r="39" spans="1:12" ht="15" customHeight="1">
      <c r="A39" s="87"/>
      <c r="B39" s="111"/>
      <c r="C39" s="173">
        <v>3</v>
      </c>
      <c r="D39" s="130" t="s">
        <v>295</v>
      </c>
      <c r="E39" s="112">
        <v>0</v>
      </c>
      <c r="F39" s="112">
        <v>0</v>
      </c>
      <c r="G39" s="112">
        <v>0</v>
      </c>
      <c r="H39" s="105">
        <f>SUM(E39:G39)</f>
        <v>0</v>
      </c>
      <c r="I39" s="120">
        <v>0</v>
      </c>
      <c r="J39" s="112">
        <v>0</v>
      </c>
      <c r="K39" s="112">
        <v>0</v>
      </c>
      <c r="L39" s="105">
        <f>SUM(I39:K39)</f>
        <v>0</v>
      </c>
    </row>
    <row r="40" spans="1:12" ht="15" customHeight="1">
      <c r="A40" s="87"/>
      <c r="B40" s="111"/>
      <c r="C40" s="87">
        <v>4</v>
      </c>
      <c r="D40" s="130" t="s">
        <v>296</v>
      </c>
      <c r="E40" s="112">
        <v>0</v>
      </c>
      <c r="F40" s="112">
        <v>0</v>
      </c>
      <c r="G40" s="112">
        <v>0</v>
      </c>
      <c r="H40" s="105">
        <f>SUM(E40:G40)</f>
        <v>0</v>
      </c>
      <c r="I40" s="120">
        <v>0</v>
      </c>
      <c r="J40" s="112">
        <v>0</v>
      </c>
      <c r="K40" s="112">
        <v>0</v>
      </c>
      <c r="L40" s="105">
        <f>SUM(I40:K40)</f>
        <v>0</v>
      </c>
    </row>
    <row r="41" spans="1:12" ht="15" customHeight="1">
      <c r="A41" s="87"/>
      <c r="B41" s="111"/>
      <c r="C41" s="87">
        <v>5</v>
      </c>
      <c r="D41" s="130" t="s">
        <v>326</v>
      </c>
      <c r="E41" s="112">
        <v>3000</v>
      </c>
      <c r="F41" s="112">
        <v>0</v>
      </c>
      <c r="G41" s="112">
        <v>0</v>
      </c>
      <c r="H41" s="105">
        <f>SUM(E41:G41)</f>
        <v>3000</v>
      </c>
      <c r="I41" s="120">
        <v>0</v>
      </c>
      <c r="J41" s="112">
        <v>0</v>
      </c>
      <c r="K41" s="112">
        <v>0</v>
      </c>
      <c r="L41" s="105">
        <f>SUM(I41:K41)</f>
        <v>0</v>
      </c>
    </row>
    <row r="42" spans="4:8" ht="12.75">
      <c r="D42" s="32"/>
      <c r="H42" s="28"/>
    </row>
    <row r="43" spans="4:8" ht="12.75">
      <c r="D43" s="32"/>
      <c r="H43" s="28"/>
    </row>
    <row r="44" ht="12">
      <c r="D44" s="32"/>
    </row>
    <row r="45" ht="12">
      <c r="D45" s="32"/>
    </row>
    <row r="46" ht="12">
      <c r="D46" s="32"/>
    </row>
    <row r="47" spans="4:8" ht="12.75">
      <c r="D47" s="32"/>
      <c r="H47" s="28"/>
    </row>
    <row r="49" spans="4:8" ht="12.75">
      <c r="D49" s="32"/>
      <c r="H49" s="28"/>
    </row>
    <row r="63" ht="12">
      <c r="A63"/>
    </row>
  </sheetData>
  <sheetProtection/>
  <mergeCells count="23">
    <mergeCell ref="C9:D9"/>
    <mergeCell ref="I4:L4"/>
    <mergeCell ref="A3:L3"/>
    <mergeCell ref="C12:D12"/>
    <mergeCell ref="C5:C6"/>
    <mergeCell ref="E4:H4"/>
    <mergeCell ref="A5:A6"/>
    <mergeCell ref="L5:L6"/>
    <mergeCell ref="J5:J6"/>
    <mergeCell ref="K5:K6"/>
    <mergeCell ref="F5:F6"/>
    <mergeCell ref="I5:I6"/>
    <mergeCell ref="H5:H6"/>
    <mergeCell ref="B35:D35"/>
    <mergeCell ref="G5:G6"/>
    <mergeCell ref="B32:D32"/>
    <mergeCell ref="D5:D6"/>
    <mergeCell ref="B17:D17"/>
    <mergeCell ref="C28:C30"/>
    <mergeCell ref="C26:C27"/>
    <mergeCell ref="E5:E6"/>
    <mergeCell ref="B5:B6"/>
    <mergeCell ref="B23:D23"/>
  </mergeCells>
  <printOptions horizontalCentered="1"/>
  <pageMargins left="0.7874015748031497" right="0.7874015748031497" top="0.984251968503937" bottom="0.8661417322834646" header="0.5118110236220472" footer="0.5118110236220472"/>
  <pageSetup firstPageNumber="9" useFirstPageNumber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view="pageBreakPreview" zoomScaleSheetLayoutView="100" zoomScalePageLayoutView="75" workbookViewId="0" topLeftCell="A1">
      <selection activeCell="J2" sqref="J2"/>
    </sheetView>
  </sheetViews>
  <sheetFormatPr defaultColWidth="9.140625" defaultRowHeight="12.75"/>
  <cols>
    <col min="1" max="1" width="4.140625" style="1" customWidth="1"/>
    <col min="2" max="2" width="8.57421875" style="0" customWidth="1"/>
    <col min="3" max="3" width="3.28125" style="0" customWidth="1"/>
    <col min="4" max="4" width="40.00390625" style="0" customWidth="1"/>
    <col min="5" max="5" width="10.57421875" style="0" customWidth="1"/>
    <col min="6" max="6" width="9.28125" style="0" customWidth="1"/>
    <col min="7" max="7" width="11.140625" style="0" customWidth="1"/>
    <col min="8" max="8" width="11.00390625" style="0" customWidth="1"/>
    <col min="9" max="10" width="9.140625" style="0" customWidth="1"/>
    <col min="11" max="12" width="8.8515625" style="0" customWidth="1"/>
  </cols>
  <sheetData>
    <row r="1" spans="1:12" ht="14.25" customHeight="1">
      <c r="A1" s="243" t="s">
        <v>356</v>
      </c>
      <c r="B1" s="245"/>
      <c r="C1" s="245"/>
      <c r="D1" s="245"/>
      <c r="E1" s="137"/>
      <c r="F1" s="137"/>
      <c r="G1" s="137"/>
      <c r="H1" s="137"/>
      <c r="I1" s="137"/>
      <c r="J1" s="137"/>
      <c r="K1" s="137"/>
      <c r="L1" s="137"/>
    </row>
    <row r="2" spans="1:12" ht="14.25" customHeight="1">
      <c r="A2" s="134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3.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3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  <c r="M6" s="19"/>
    </row>
    <row r="7" spans="1:12" ht="15" customHeight="1">
      <c r="A7" s="95" t="s">
        <v>363</v>
      </c>
      <c r="B7" s="96"/>
      <c r="C7" s="214"/>
      <c r="D7" s="246"/>
      <c r="E7" s="247">
        <f>E8+E53+E57+E61</f>
        <v>1194300</v>
      </c>
      <c r="F7" s="247">
        <f>F8+F53+F57</f>
        <v>15430</v>
      </c>
      <c r="G7" s="247">
        <f>G8+G53+G57</f>
        <v>0</v>
      </c>
      <c r="H7" s="247">
        <f>H8+H53+H57</f>
        <v>1209730</v>
      </c>
      <c r="I7" s="247">
        <f>I8+I53+I57+I61</f>
        <v>17000</v>
      </c>
      <c r="J7" s="247">
        <f>J8+J53+J57</f>
        <v>0</v>
      </c>
      <c r="K7" s="247">
        <f>K8+K53+K57</f>
        <v>0</v>
      </c>
      <c r="L7" s="247">
        <f>L8+L53+L57</f>
        <v>17000</v>
      </c>
    </row>
    <row r="8" spans="1:12" ht="15" customHeight="1">
      <c r="A8" s="149">
        <v>1</v>
      </c>
      <c r="B8" s="150" t="s">
        <v>95</v>
      </c>
      <c r="C8" s="151"/>
      <c r="D8" s="151"/>
      <c r="E8" s="248">
        <f>SUM(E9+E30)</f>
        <v>1164300</v>
      </c>
      <c r="F8" s="248">
        <f>SUM(F9+F30)</f>
        <v>-770</v>
      </c>
      <c r="G8" s="248">
        <f>SUM(G9+G30)</f>
        <v>0</v>
      </c>
      <c r="H8" s="248">
        <f>SUM(H9+H30)</f>
        <v>1163530</v>
      </c>
      <c r="I8" s="248">
        <f>SUM(I9+I30)</f>
        <v>17000</v>
      </c>
      <c r="J8" s="248">
        <f>SUM(J9+J30)</f>
        <v>0</v>
      </c>
      <c r="K8" s="248">
        <f>SUM(K9+K30)</f>
        <v>0</v>
      </c>
      <c r="L8" s="248">
        <f>SUM(L9+L30)</f>
        <v>17000</v>
      </c>
    </row>
    <row r="9" spans="1:13" ht="23.25" customHeight="1">
      <c r="A9" s="168" t="s">
        <v>253</v>
      </c>
      <c r="B9" s="86" t="s">
        <v>257</v>
      </c>
      <c r="C9" s="249"/>
      <c r="D9" s="169" t="s">
        <v>258</v>
      </c>
      <c r="E9" s="250">
        <f>SUM(E10:E29)</f>
        <v>258570</v>
      </c>
      <c r="F9" s="250">
        <f>SUM(F10:F29)</f>
        <v>15000</v>
      </c>
      <c r="G9" s="250">
        <f>SUM(G10:G29)</f>
        <v>0</v>
      </c>
      <c r="H9" s="250">
        <f>SUM(H10:H29)</f>
        <v>273570</v>
      </c>
      <c r="I9" s="250">
        <f>SUM(I10:I29)</f>
        <v>0</v>
      </c>
      <c r="J9" s="250">
        <f>SUM(J10:J27)</f>
        <v>0</v>
      </c>
      <c r="K9" s="250">
        <f>SUM(K10:K27)</f>
        <v>0</v>
      </c>
      <c r="L9" s="250">
        <f>SUM(L10:L27)</f>
        <v>0</v>
      </c>
      <c r="M9" s="19"/>
    </row>
    <row r="10" spans="1:12" ht="15" customHeight="1">
      <c r="A10" s="251"/>
      <c r="B10" s="252"/>
      <c r="C10" s="176" t="s">
        <v>28</v>
      </c>
      <c r="D10" s="273" t="s">
        <v>96</v>
      </c>
      <c r="E10" s="174">
        <v>117450</v>
      </c>
      <c r="F10" s="174">
        <v>10375</v>
      </c>
      <c r="G10" s="174">
        <v>0</v>
      </c>
      <c r="H10" s="174">
        <f aca="true" t="shared" si="0" ref="H10:H29">SUM(E10:G10)</f>
        <v>127825</v>
      </c>
      <c r="I10" s="174">
        <v>0</v>
      </c>
      <c r="J10" s="174">
        <v>0</v>
      </c>
      <c r="K10" s="174">
        <v>0</v>
      </c>
      <c r="L10" s="174">
        <f aca="true" t="shared" si="1" ref="L10:L29">SUM(I10:K10)</f>
        <v>0</v>
      </c>
    </row>
    <row r="11" spans="1:12" ht="15" customHeight="1">
      <c r="A11" s="251"/>
      <c r="B11" s="252"/>
      <c r="C11" s="168" t="s">
        <v>40</v>
      </c>
      <c r="D11" s="126" t="s">
        <v>47</v>
      </c>
      <c r="E11" s="174">
        <v>42550</v>
      </c>
      <c r="F11" s="174">
        <v>3625</v>
      </c>
      <c r="G11" s="174">
        <v>0</v>
      </c>
      <c r="H11" s="174">
        <f t="shared" si="0"/>
        <v>46175</v>
      </c>
      <c r="I11" s="174">
        <v>0</v>
      </c>
      <c r="J11" s="174">
        <v>0</v>
      </c>
      <c r="K11" s="174">
        <v>0</v>
      </c>
      <c r="L11" s="174">
        <f t="shared" si="1"/>
        <v>0</v>
      </c>
    </row>
    <row r="12" spans="1:12" ht="15" customHeight="1">
      <c r="A12" s="251"/>
      <c r="B12" s="252"/>
      <c r="C12" s="168" t="s">
        <v>41</v>
      </c>
      <c r="D12" s="253" t="s">
        <v>16</v>
      </c>
      <c r="E12" s="174">
        <v>20250</v>
      </c>
      <c r="F12" s="174">
        <v>0</v>
      </c>
      <c r="G12" s="174">
        <v>0</v>
      </c>
      <c r="H12" s="174">
        <f t="shared" si="0"/>
        <v>20250</v>
      </c>
      <c r="I12" s="174">
        <v>0</v>
      </c>
      <c r="J12" s="174">
        <v>0</v>
      </c>
      <c r="K12" s="174">
        <v>0</v>
      </c>
      <c r="L12" s="174">
        <f t="shared" si="1"/>
        <v>0</v>
      </c>
    </row>
    <row r="13" spans="1:12" ht="15" customHeight="1">
      <c r="A13" s="251"/>
      <c r="B13" s="252"/>
      <c r="C13" s="168" t="s">
        <v>42</v>
      </c>
      <c r="D13" s="253" t="s">
        <v>13</v>
      </c>
      <c r="E13" s="174">
        <v>5860</v>
      </c>
      <c r="F13" s="174">
        <v>0</v>
      </c>
      <c r="G13" s="174">
        <v>0</v>
      </c>
      <c r="H13" s="174">
        <f t="shared" si="0"/>
        <v>5860</v>
      </c>
      <c r="I13" s="174">
        <v>0</v>
      </c>
      <c r="J13" s="174">
        <v>0</v>
      </c>
      <c r="K13" s="174">
        <v>0</v>
      </c>
      <c r="L13" s="174">
        <f t="shared" si="1"/>
        <v>0</v>
      </c>
    </row>
    <row r="14" spans="1:12" ht="15" customHeight="1">
      <c r="A14" s="251"/>
      <c r="B14" s="254"/>
      <c r="C14" s="168" t="s">
        <v>49</v>
      </c>
      <c r="D14" s="255" t="s">
        <v>97</v>
      </c>
      <c r="E14" s="174">
        <v>1000</v>
      </c>
      <c r="F14" s="174">
        <v>0</v>
      </c>
      <c r="G14" s="174">
        <v>0</v>
      </c>
      <c r="H14" s="174">
        <f t="shared" si="0"/>
        <v>1000</v>
      </c>
      <c r="I14" s="174">
        <v>0</v>
      </c>
      <c r="J14" s="174">
        <v>0</v>
      </c>
      <c r="K14" s="174">
        <v>0</v>
      </c>
      <c r="L14" s="174">
        <f t="shared" si="1"/>
        <v>0</v>
      </c>
    </row>
    <row r="15" spans="1:12" ht="15" customHeight="1">
      <c r="A15" s="251"/>
      <c r="B15" s="254"/>
      <c r="C15" s="176" t="s">
        <v>50</v>
      </c>
      <c r="D15" s="299" t="s">
        <v>98</v>
      </c>
      <c r="E15" s="174">
        <v>27000</v>
      </c>
      <c r="F15" s="174">
        <v>0</v>
      </c>
      <c r="G15" s="174">
        <v>0</v>
      </c>
      <c r="H15" s="174">
        <f t="shared" si="0"/>
        <v>27000</v>
      </c>
      <c r="I15" s="174">
        <v>0</v>
      </c>
      <c r="J15" s="174">
        <v>0</v>
      </c>
      <c r="K15" s="174">
        <v>0</v>
      </c>
      <c r="L15" s="174">
        <f t="shared" si="1"/>
        <v>0</v>
      </c>
    </row>
    <row r="16" spans="1:12" ht="15" customHeight="1">
      <c r="A16" s="251"/>
      <c r="B16" s="254"/>
      <c r="C16" s="168" t="s">
        <v>51</v>
      </c>
      <c r="D16" s="255" t="s">
        <v>99</v>
      </c>
      <c r="E16" s="309">
        <v>100</v>
      </c>
      <c r="F16" s="174">
        <v>0</v>
      </c>
      <c r="G16" s="174">
        <v>0</v>
      </c>
      <c r="H16" s="174">
        <f t="shared" si="0"/>
        <v>100</v>
      </c>
      <c r="I16" s="174">
        <v>0</v>
      </c>
      <c r="J16" s="174">
        <v>0</v>
      </c>
      <c r="K16" s="174">
        <v>0</v>
      </c>
      <c r="L16" s="174">
        <f t="shared" si="1"/>
        <v>0</v>
      </c>
    </row>
    <row r="17" spans="1:12" ht="15" customHeight="1">
      <c r="A17" s="251"/>
      <c r="B17" s="254"/>
      <c r="C17" s="168" t="s">
        <v>52</v>
      </c>
      <c r="D17" s="255" t="s">
        <v>100</v>
      </c>
      <c r="E17" s="309">
        <v>100</v>
      </c>
      <c r="F17" s="174">
        <v>0</v>
      </c>
      <c r="G17" s="174">
        <v>0</v>
      </c>
      <c r="H17" s="174">
        <f t="shared" si="0"/>
        <v>100</v>
      </c>
      <c r="I17" s="174">
        <v>0</v>
      </c>
      <c r="J17" s="174">
        <v>0</v>
      </c>
      <c r="K17" s="174">
        <v>0</v>
      </c>
      <c r="L17" s="174">
        <f t="shared" si="1"/>
        <v>0</v>
      </c>
    </row>
    <row r="18" spans="1:12" ht="15" customHeight="1">
      <c r="A18" s="251"/>
      <c r="B18" s="254"/>
      <c r="C18" s="168" t="s">
        <v>53</v>
      </c>
      <c r="D18" s="126" t="s">
        <v>101</v>
      </c>
      <c r="E18" s="309">
        <v>20</v>
      </c>
      <c r="F18" s="174">
        <v>0</v>
      </c>
      <c r="G18" s="174">
        <v>0</v>
      </c>
      <c r="H18" s="174">
        <f t="shared" si="0"/>
        <v>20</v>
      </c>
      <c r="I18" s="174">
        <v>0</v>
      </c>
      <c r="J18" s="174">
        <v>0</v>
      </c>
      <c r="K18" s="174">
        <v>0</v>
      </c>
      <c r="L18" s="174">
        <f t="shared" si="1"/>
        <v>0</v>
      </c>
    </row>
    <row r="19" spans="1:12" ht="15" customHeight="1">
      <c r="A19" s="251"/>
      <c r="B19" s="254"/>
      <c r="C19" s="176" t="s">
        <v>54</v>
      </c>
      <c r="D19" s="126" t="s">
        <v>138</v>
      </c>
      <c r="E19" s="174">
        <v>28000</v>
      </c>
      <c r="F19" s="174">
        <v>0</v>
      </c>
      <c r="G19" s="174">
        <v>0</v>
      </c>
      <c r="H19" s="174">
        <f t="shared" si="0"/>
        <v>28000</v>
      </c>
      <c r="I19" s="174">
        <v>0</v>
      </c>
      <c r="J19" s="174">
        <v>0</v>
      </c>
      <c r="K19" s="174">
        <v>0</v>
      </c>
      <c r="L19" s="174">
        <f t="shared" si="1"/>
        <v>0</v>
      </c>
    </row>
    <row r="20" spans="1:12" ht="15" customHeight="1">
      <c r="A20" s="251"/>
      <c r="B20" s="254"/>
      <c r="C20" s="168" t="s">
        <v>55</v>
      </c>
      <c r="D20" s="126" t="s">
        <v>102</v>
      </c>
      <c r="E20" s="174">
        <v>2440</v>
      </c>
      <c r="F20" s="174">
        <v>1000</v>
      </c>
      <c r="G20" s="174">
        <v>0</v>
      </c>
      <c r="H20" s="174">
        <f t="shared" si="0"/>
        <v>3440</v>
      </c>
      <c r="I20" s="174">
        <v>0</v>
      </c>
      <c r="J20" s="174">
        <v>0</v>
      </c>
      <c r="K20" s="174">
        <v>0</v>
      </c>
      <c r="L20" s="174">
        <f t="shared" si="1"/>
        <v>0</v>
      </c>
    </row>
    <row r="21" spans="1:12" ht="15" customHeight="1">
      <c r="A21" s="251"/>
      <c r="B21" s="254"/>
      <c r="C21" s="168" t="s">
        <v>56</v>
      </c>
      <c r="D21" s="126" t="s">
        <v>19</v>
      </c>
      <c r="E21" s="174">
        <v>9000</v>
      </c>
      <c r="F21" s="174">
        <v>0</v>
      </c>
      <c r="G21" s="174">
        <v>0</v>
      </c>
      <c r="H21" s="174">
        <f t="shared" si="0"/>
        <v>9000</v>
      </c>
      <c r="I21" s="174">
        <v>0</v>
      </c>
      <c r="J21" s="174">
        <v>0</v>
      </c>
      <c r="K21" s="174">
        <v>0</v>
      </c>
      <c r="L21" s="174">
        <f t="shared" si="1"/>
        <v>0</v>
      </c>
    </row>
    <row r="22" spans="1:12" ht="15" customHeight="1">
      <c r="A22" s="251"/>
      <c r="B22" s="254"/>
      <c r="C22" s="168" t="s">
        <v>57</v>
      </c>
      <c r="D22" s="125" t="s">
        <v>20</v>
      </c>
      <c r="E22" s="174">
        <v>1615</v>
      </c>
      <c r="F22" s="174">
        <v>0</v>
      </c>
      <c r="G22" s="174">
        <v>0</v>
      </c>
      <c r="H22" s="174">
        <f t="shared" si="0"/>
        <v>1615</v>
      </c>
      <c r="I22" s="174">
        <v>0</v>
      </c>
      <c r="J22" s="174">
        <v>0</v>
      </c>
      <c r="K22" s="174">
        <v>0</v>
      </c>
      <c r="L22" s="174">
        <f t="shared" si="1"/>
        <v>0</v>
      </c>
    </row>
    <row r="23" spans="1:12" ht="15" customHeight="1">
      <c r="A23" s="251"/>
      <c r="B23" s="254"/>
      <c r="C23" s="168" t="s">
        <v>22</v>
      </c>
      <c r="D23" s="126" t="s">
        <v>104</v>
      </c>
      <c r="E23" s="174">
        <v>600</v>
      </c>
      <c r="F23" s="174">
        <v>0</v>
      </c>
      <c r="G23" s="174">
        <v>0</v>
      </c>
      <c r="H23" s="174">
        <f t="shared" si="0"/>
        <v>600</v>
      </c>
      <c r="I23" s="174">
        <v>0</v>
      </c>
      <c r="J23" s="174">
        <v>0</v>
      </c>
      <c r="K23" s="174">
        <v>0</v>
      </c>
      <c r="L23" s="174">
        <f t="shared" si="1"/>
        <v>0</v>
      </c>
    </row>
    <row r="24" spans="1:12" ht="15" customHeight="1">
      <c r="A24" s="251"/>
      <c r="B24" s="254"/>
      <c r="C24" s="168" t="s">
        <v>23</v>
      </c>
      <c r="D24" s="126" t="s">
        <v>178</v>
      </c>
      <c r="E24" s="174">
        <v>160</v>
      </c>
      <c r="F24" s="174">
        <v>0</v>
      </c>
      <c r="G24" s="174">
        <v>0</v>
      </c>
      <c r="H24" s="174">
        <f t="shared" si="0"/>
        <v>160</v>
      </c>
      <c r="I24" s="174">
        <v>0</v>
      </c>
      <c r="J24" s="174">
        <v>0</v>
      </c>
      <c r="K24" s="174">
        <v>0</v>
      </c>
      <c r="L24" s="174">
        <f t="shared" si="1"/>
        <v>0</v>
      </c>
    </row>
    <row r="25" spans="1:12" ht="15" customHeight="1">
      <c r="A25" s="251"/>
      <c r="B25" s="254"/>
      <c r="C25" s="221" t="s">
        <v>132</v>
      </c>
      <c r="D25" s="126" t="s">
        <v>131</v>
      </c>
      <c r="E25" s="174">
        <v>0</v>
      </c>
      <c r="F25" s="174">
        <v>0</v>
      </c>
      <c r="G25" s="174"/>
      <c r="H25" s="174">
        <f t="shared" si="0"/>
        <v>0</v>
      </c>
      <c r="I25" s="174">
        <v>0</v>
      </c>
      <c r="J25" s="174"/>
      <c r="K25" s="174"/>
      <c r="L25" s="174">
        <f t="shared" si="1"/>
        <v>0</v>
      </c>
    </row>
    <row r="26" spans="1:12" ht="15" customHeight="1">
      <c r="A26" s="251"/>
      <c r="B26" s="254"/>
      <c r="C26" s="168" t="s">
        <v>176</v>
      </c>
      <c r="D26" s="126" t="s">
        <v>215</v>
      </c>
      <c r="E26" s="174">
        <v>0</v>
      </c>
      <c r="F26" s="174">
        <v>0</v>
      </c>
      <c r="G26" s="174">
        <v>0</v>
      </c>
      <c r="H26" s="174">
        <f t="shared" si="0"/>
        <v>0</v>
      </c>
      <c r="I26" s="174">
        <v>0</v>
      </c>
      <c r="J26" s="174">
        <v>0</v>
      </c>
      <c r="K26" s="174">
        <v>0</v>
      </c>
      <c r="L26" s="174">
        <f t="shared" si="1"/>
        <v>0</v>
      </c>
    </row>
    <row r="27" spans="1:12" ht="15" customHeight="1">
      <c r="A27" s="251"/>
      <c r="B27" s="254"/>
      <c r="C27" s="168" t="s">
        <v>141</v>
      </c>
      <c r="D27" s="126" t="s">
        <v>332</v>
      </c>
      <c r="E27" s="174">
        <v>500</v>
      </c>
      <c r="F27" s="174">
        <v>0</v>
      </c>
      <c r="G27" s="174">
        <v>0</v>
      </c>
      <c r="H27" s="174">
        <f t="shared" si="0"/>
        <v>500</v>
      </c>
      <c r="I27" s="174">
        <v>0</v>
      </c>
      <c r="J27" s="174">
        <v>0</v>
      </c>
      <c r="K27" s="174">
        <v>0</v>
      </c>
      <c r="L27" s="174">
        <f t="shared" si="1"/>
        <v>0</v>
      </c>
    </row>
    <row r="28" spans="1:12" ht="15" customHeight="1">
      <c r="A28" s="251"/>
      <c r="B28" s="254"/>
      <c r="C28" s="168" t="s">
        <v>398</v>
      </c>
      <c r="D28" s="126" t="s">
        <v>399</v>
      </c>
      <c r="E28" s="174">
        <v>0</v>
      </c>
      <c r="F28" s="174">
        <v>0</v>
      </c>
      <c r="G28" s="174">
        <v>0</v>
      </c>
      <c r="H28" s="174">
        <f>SUM(E28:G28)</f>
        <v>0</v>
      </c>
      <c r="I28" s="174">
        <v>0</v>
      </c>
      <c r="J28" s="174">
        <v>0</v>
      </c>
      <c r="K28" s="174">
        <v>0</v>
      </c>
      <c r="L28" s="174">
        <f>SUM(I28:K28)</f>
        <v>0</v>
      </c>
    </row>
    <row r="29" spans="1:12" ht="15" customHeight="1">
      <c r="A29" s="251"/>
      <c r="B29" s="254"/>
      <c r="C29" s="168" t="s">
        <v>143</v>
      </c>
      <c r="D29" s="126" t="s">
        <v>402</v>
      </c>
      <c r="E29" s="174">
        <v>1925</v>
      </c>
      <c r="F29" s="174">
        <v>0</v>
      </c>
      <c r="G29" s="174">
        <v>0</v>
      </c>
      <c r="H29" s="174">
        <f t="shared" si="0"/>
        <v>1925</v>
      </c>
      <c r="I29" s="174">
        <v>0</v>
      </c>
      <c r="J29" s="174">
        <v>0</v>
      </c>
      <c r="K29" s="174">
        <v>0</v>
      </c>
      <c r="L29" s="174">
        <f t="shared" si="1"/>
        <v>0</v>
      </c>
    </row>
    <row r="30" spans="1:12" ht="15" customHeight="1">
      <c r="A30" s="77" t="s">
        <v>254</v>
      </c>
      <c r="B30" s="86" t="s">
        <v>257</v>
      </c>
      <c r="C30" s="170"/>
      <c r="D30" s="171" t="s">
        <v>259</v>
      </c>
      <c r="E30" s="250">
        <f>SUM(E31:E52)</f>
        <v>905730</v>
      </c>
      <c r="F30" s="250">
        <f>SUM(F31:F52)</f>
        <v>-15770</v>
      </c>
      <c r="G30" s="250">
        <f>SUM(G31:G52)</f>
        <v>0</v>
      </c>
      <c r="H30" s="250">
        <f>SUM(H31:H52)</f>
        <v>889960</v>
      </c>
      <c r="I30" s="250">
        <f>SUM(I31:I52)</f>
        <v>17000</v>
      </c>
      <c r="J30" s="250">
        <f>SUM(J31:J52)</f>
        <v>0</v>
      </c>
      <c r="K30" s="250">
        <f>SUM(K31:K52)</f>
        <v>0</v>
      </c>
      <c r="L30" s="250">
        <f>SUM(L31:L52)</f>
        <v>17000</v>
      </c>
    </row>
    <row r="31" spans="1:12" ht="15" customHeight="1">
      <c r="A31" s="94"/>
      <c r="B31" s="111"/>
      <c r="C31" s="77" t="s">
        <v>24</v>
      </c>
      <c r="D31" s="109" t="s">
        <v>96</v>
      </c>
      <c r="E31" s="174">
        <v>567900</v>
      </c>
      <c r="F31" s="174">
        <v>-10000</v>
      </c>
      <c r="G31" s="174">
        <v>0</v>
      </c>
      <c r="H31" s="174">
        <f aca="true" t="shared" si="2" ref="H31:H52">SUM(E31:G31)</f>
        <v>557900</v>
      </c>
      <c r="I31" s="174">
        <v>0</v>
      </c>
      <c r="J31" s="174">
        <v>0</v>
      </c>
      <c r="K31" s="174">
        <v>0</v>
      </c>
      <c r="L31" s="174">
        <f aca="true" t="shared" si="3" ref="L31:L52">SUM(I31:K31)</f>
        <v>0</v>
      </c>
    </row>
    <row r="32" spans="1:12" ht="15" customHeight="1">
      <c r="A32" s="94"/>
      <c r="B32" s="111"/>
      <c r="C32" s="77" t="s">
        <v>25</v>
      </c>
      <c r="D32" s="109" t="s">
        <v>163</v>
      </c>
      <c r="E32" s="174">
        <v>202630</v>
      </c>
      <c r="F32" s="174">
        <v>-5770</v>
      </c>
      <c r="G32" s="174">
        <v>0</v>
      </c>
      <c r="H32" s="174">
        <f t="shared" si="2"/>
        <v>196860</v>
      </c>
      <c r="I32" s="174">
        <v>0</v>
      </c>
      <c r="J32" s="174">
        <v>0</v>
      </c>
      <c r="K32" s="174">
        <v>0</v>
      </c>
      <c r="L32" s="174">
        <f t="shared" si="3"/>
        <v>0</v>
      </c>
    </row>
    <row r="33" spans="1:12" ht="15" customHeight="1">
      <c r="A33" s="94"/>
      <c r="B33" s="111"/>
      <c r="C33" s="77" t="s">
        <v>26</v>
      </c>
      <c r="D33" s="108" t="s">
        <v>80</v>
      </c>
      <c r="E33" s="174">
        <v>3600</v>
      </c>
      <c r="F33" s="174">
        <v>0</v>
      </c>
      <c r="G33" s="174">
        <v>0</v>
      </c>
      <c r="H33" s="174">
        <f t="shared" si="2"/>
        <v>3600</v>
      </c>
      <c r="I33" s="174">
        <v>0</v>
      </c>
      <c r="J33" s="174">
        <v>0</v>
      </c>
      <c r="K33" s="174">
        <v>0</v>
      </c>
      <c r="L33" s="174">
        <f t="shared" si="3"/>
        <v>0</v>
      </c>
    </row>
    <row r="34" spans="1:12" ht="15" customHeight="1">
      <c r="A34" s="94"/>
      <c r="B34" s="111"/>
      <c r="C34" s="77" t="s">
        <v>27</v>
      </c>
      <c r="D34" s="108" t="s">
        <v>16</v>
      </c>
      <c r="E34" s="174">
        <v>1000</v>
      </c>
      <c r="F34" s="174">
        <v>0</v>
      </c>
      <c r="G34" s="174">
        <v>0</v>
      </c>
      <c r="H34" s="174">
        <f t="shared" si="2"/>
        <v>1000</v>
      </c>
      <c r="I34" s="174">
        <v>0</v>
      </c>
      <c r="J34" s="174">
        <v>0</v>
      </c>
      <c r="K34" s="174">
        <v>0</v>
      </c>
      <c r="L34" s="174">
        <f t="shared" si="3"/>
        <v>0</v>
      </c>
    </row>
    <row r="35" spans="1:12" ht="15" customHeight="1">
      <c r="A35" s="94"/>
      <c r="B35" s="111"/>
      <c r="C35" s="77" t="s">
        <v>28</v>
      </c>
      <c r="D35" s="108" t="s">
        <v>13</v>
      </c>
      <c r="E35" s="174">
        <v>7000</v>
      </c>
      <c r="F35" s="174">
        <v>-1500</v>
      </c>
      <c r="G35" s="174">
        <v>0</v>
      </c>
      <c r="H35" s="174">
        <f t="shared" si="2"/>
        <v>5500</v>
      </c>
      <c r="I35" s="174">
        <v>0</v>
      </c>
      <c r="J35" s="174">
        <v>0</v>
      </c>
      <c r="K35" s="174">
        <v>0</v>
      </c>
      <c r="L35" s="174">
        <f t="shared" si="3"/>
        <v>0</v>
      </c>
    </row>
    <row r="36" spans="1:12" ht="15" customHeight="1">
      <c r="A36" s="94"/>
      <c r="B36" s="111"/>
      <c r="C36" s="77" t="s">
        <v>40</v>
      </c>
      <c r="D36" s="108" t="s">
        <v>97</v>
      </c>
      <c r="E36" s="174">
        <v>1800</v>
      </c>
      <c r="F36" s="174">
        <v>0</v>
      </c>
      <c r="G36" s="174">
        <v>0</v>
      </c>
      <c r="H36" s="174">
        <f t="shared" si="2"/>
        <v>1800</v>
      </c>
      <c r="I36" s="174">
        <v>0</v>
      </c>
      <c r="J36" s="174">
        <v>0</v>
      </c>
      <c r="K36" s="174">
        <v>0</v>
      </c>
      <c r="L36" s="174">
        <f t="shared" si="3"/>
        <v>0</v>
      </c>
    </row>
    <row r="37" spans="1:12" ht="15" customHeight="1">
      <c r="A37" s="94"/>
      <c r="B37" s="111"/>
      <c r="C37" s="77" t="s">
        <v>41</v>
      </c>
      <c r="D37" s="108" t="s">
        <v>349</v>
      </c>
      <c r="E37" s="309">
        <v>1500</v>
      </c>
      <c r="F37" s="174">
        <v>0</v>
      </c>
      <c r="G37" s="174">
        <v>0</v>
      </c>
      <c r="H37" s="174">
        <f t="shared" si="2"/>
        <v>1500</v>
      </c>
      <c r="I37" s="174">
        <v>0</v>
      </c>
      <c r="J37" s="174">
        <v>0</v>
      </c>
      <c r="K37" s="174">
        <v>0</v>
      </c>
      <c r="L37" s="174">
        <f t="shared" si="3"/>
        <v>0</v>
      </c>
    </row>
    <row r="38" spans="1:12" ht="15" customHeight="1">
      <c r="A38" s="87"/>
      <c r="B38" s="112"/>
      <c r="C38" s="87">
        <v>8</v>
      </c>
      <c r="D38" s="126" t="s">
        <v>101</v>
      </c>
      <c r="E38" s="309">
        <v>905</v>
      </c>
      <c r="F38" s="174">
        <v>0</v>
      </c>
      <c r="G38" s="174">
        <v>0</v>
      </c>
      <c r="H38" s="174">
        <f t="shared" si="2"/>
        <v>905</v>
      </c>
      <c r="I38" s="174">
        <v>0</v>
      </c>
      <c r="J38" s="174">
        <v>0</v>
      </c>
      <c r="K38" s="174">
        <v>0</v>
      </c>
      <c r="L38" s="174">
        <f t="shared" si="3"/>
        <v>0</v>
      </c>
    </row>
    <row r="39" spans="1:12" ht="15" customHeight="1">
      <c r="A39" s="87"/>
      <c r="B39" s="112"/>
      <c r="C39" s="87">
        <v>9</v>
      </c>
      <c r="D39" s="126" t="s">
        <v>102</v>
      </c>
      <c r="E39" s="174">
        <v>1400</v>
      </c>
      <c r="F39" s="174">
        <v>1500</v>
      </c>
      <c r="G39" s="174">
        <v>0</v>
      </c>
      <c r="H39" s="174">
        <f t="shared" si="2"/>
        <v>2900</v>
      </c>
      <c r="I39" s="174">
        <v>0</v>
      </c>
      <c r="J39" s="174">
        <v>0</v>
      </c>
      <c r="K39" s="174">
        <v>0</v>
      </c>
      <c r="L39" s="174">
        <f t="shared" si="3"/>
        <v>0</v>
      </c>
    </row>
    <row r="40" spans="1:12" ht="15" customHeight="1">
      <c r="A40" s="87"/>
      <c r="B40" s="112"/>
      <c r="C40" s="87">
        <v>10</v>
      </c>
      <c r="D40" s="108" t="s">
        <v>341</v>
      </c>
      <c r="E40" s="174">
        <v>52800</v>
      </c>
      <c r="F40" s="174">
        <v>0</v>
      </c>
      <c r="G40" s="174">
        <v>0</v>
      </c>
      <c r="H40" s="174">
        <f t="shared" si="2"/>
        <v>52800</v>
      </c>
      <c r="I40" s="174">
        <v>0</v>
      </c>
      <c r="J40" s="174">
        <v>0</v>
      </c>
      <c r="K40" s="174">
        <v>0</v>
      </c>
      <c r="L40" s="174">
        <f t="shared" si="3"/>
        <v>0</v>
      </c>
    </row>
    <row r="41" spans="1:12" ht="15" customHeight="1">
      <c r="A41" s="87"/>
      <c r="B41" s="112"/>
      <c r="C41" s="87">
        <v>11</v>
      </c>
      <c r="D41" s="125" t="s">
        <v>20</v>
      </c>
      <c r="E41" s="174">
        <v>7500</v>
      </c>
      <c r="F41" s="174">
        <v>0</v>
      </c>
      <c r="G41" s="174">
        <v>0</v>
      </c>
      <c r="H41" s="174">
        <f t="shared" si="2"/>
        <v>7500</v>
      </c>
      <c r="I41" s="174">
        <v>0</v>
      </c>
      <c r="J41" s="174">
        <v>0</v>
      </c>
      <c r="K41" s="174">
        <v>0</v>
      </c>
      <c r="L41" s="174">
        <f t="shared" si="3"/>
        <v>0</v>
      </c>
    </row>
    <row r="42" spans="1:12" ht="15" customHeight="1">
      <c r="A42" s="87"/>
      <c r="B42" s="112"/>
      <c r="C42" s="87">
        <v>12</v>
      </c>
      <c r="D42" s="125" t="s">
        <v>103</v>
      </c>
      <c r="E42" s="174">
        <v>1500</v>
      </c>
      <c r="F42" s="174">
        <v>0</v>
      </c>
      <c r="G42" s="174"/>
      <c r="H42" s="174">
        <f t="shared" si="2"/>
        <v>1500</v>
      </c>
      <c r="I42" s="174">
        <v>0</v>
      </c>
      <c r="J42" s="174"/>
      <c r="K42" s="174"/>
      <c r="L42" s="174">
        <f t="shared" si="3"/>
        <v>0</v>
      </c>
    </row>
    <row r="43" spans="1:12" ht="15" customHeight="1">
      <c r="A43" s="87"/>
      <c r="B43" s="112"/>
      <c r="C43" s="87">
        <v>14</v>
      </c>
      <c r="D43" s="109" t="s">
        <v>416</v>
      </c>
      <c r="E43" s="174">
        <v>0</v>
      </c>
      <c r="F43" s="174">
        <v>0</v>
      </c>
      <c r="G43" s="174"/>
      <c r="H43" s="174">
        <f t="shared" si="2"/>
        <v>0</v>
      </c>
      <c r="I43" s="174">
        <v>0</v>
      </c>
      <c r="J43" s="174"/>
      <c r="K43" s="174"/>
      <c r="L43" s="174">
        <f t="shared" si="3"/>
        <v>0</v>
      </c>
    </row>
    <row r="44" spans="1:12" ht="15" customHeight="1">
      <c r="A44" s="87"/>
      <c r="B44" s="112"/>
      <c r="C44" s="87">
        <v>15</v>
      </c>
      <c r="D44" s="108" t="s">
        <v>131</v>
      </c>
      <c r="E44" s="174">
        <v>5000</v>
      </c>
      <c r="F44" s="174">
        <v>0</v>
      </c>
      <c r="G44" s="174">
        <v>0</v>
      </c>
      <c r="H44" s="174">
        <f t="shared" si="2"/>
        <v>5000</v>
      </c>
      <c r="I44" s="174">
        <v>0</v>
      </c>
      <c r="J44" s="174">
        <v>0</v>
      </c>
      <c r="K44" s="174">
        <v>0</v>
      </c>
      <c r="L44" s="174">
        <f t="shared" si="3"/>
        <v>0</v>
      </c>
    </row>
    <row r="45" spans="1:12" ht="15" customHeight="1">
      <c r="A45" s="112"/>
      <c r="B45" s="112"/>
      <c r="C45" s="87">
        <v>17</v>
      </c>
      <c r="D45" s="108" t="s">
        <v>104</v>
      </c>
      <c r="E45" s="174">
        <v>3600</v>
      </c>
      <c r="F45" s="174">
        <v>0</v>
      </c>
      <c r="G45" s="174">
        <v>0</v>
      </c>
      <c r="H45" s="174">
        <f t="shared" si="2"/>
        <v>3600</v>
      </c>
      <c r="I45" s="174">
        <v>0</v>
      </c>
      <c r="J45" s="174">
        <v>0</v>
      </c>
      <c r="K45" s="174">
        <v>0</v>
      </c>
      <c r="L45" s="174">
        <f t="shared" si="3"/>
        <v>0</v>
      </c>
    </row>
    <row r="46" spans="1:12" ht="15" customHeight="1">
      <c r="A46" s="112"/>
      <c r="B46" s="112"/>
      <c r="C46" s="87">
        <v>18</v>
      </c>
      <c r="D46" s="255" t="s">
        <v>100</v>
      </c>
      <c r="E46" s="309">
        <v>895</v>
      </c>
      <c r="F46" s="174">
        <v>0</v>
      </c>
      <c r="G46" s="174">
        <v>0</v>
      </c>
      <c r="H46" s="174">
        <f t="shared" si="2"/>
        <v>895</v>
      </c>
      <c r="I46" s="174">
        <v>0</v>
      </c>
      <c r="J46" s="174">
        <v>0</v>
      </c>
      <c r="K46" s="174">
        <v>0</v>
      </c>
      <c r="L46" s="174">
        <f t="shared" si="3"/>
        <v>0</v>
      </c>
    </row>
    <row r="47" spans="1:12" ht="15" customHeight="1">
      <c r="A47" s="112"/>
      <c r="B47" s="112"/>
      <c r="C47" s="87">
        <v>19</v>
      </c>
      <c r="D47" s="255" t="s">
        <v>404</v>
      </c>
      <c r="E47" s="174">
        <v>0</v>
      </c>
      <c r="F47" s="174">
        <v>0</v>
      </c>
      <c r="G47" s="174"/>
      <c r="H47" s="174">
        <f t="shared" si="2"/>
        <v>0</v>
      </c>
      <c r="I47" s="174">
        <v>0</v>
      </c>
      <c r="J47" s="174"/>
      <c r="K47" s="174"/>
      <c r="L47" s="174">
        <f t="shared" si="3"/>
        <v>0</v>
      </c>
    </row>
    <row r="48" spans="1:12" ht="15" customHeight="1">
      <c r="A48" s="112"/>
      <c r="B48" s="112"/>
      <c r="C48" s="87">
        <v>22</v>
      </c>
      <c r="D48" s="126" t="s">
        <v>215</v>
      </c>
      <c r="E48" s="174">
        <v>0</v>
      </c>
      <c r="F48" s="174">
        <v>0</v>
      </c>
      <c r="G48" s="174">
        <v>0</v>
      </c>
      <c r="H48" s="174">
        <f t="shared" si="2"/>
        <v>0</v>
      </c>
      <c r="I48" s="174">
        <v>0</v>
      </c>
      <c r="J48" s="174">
        <v>0</v>
      </c>
      <c r="K48" s="174">
        <v>0</v>
      </c>
      <c r="L48" s="174">
        <f t="shared" si="3"/>
        <v>0</v>
      </c>
    </row>
    <row r="49" spans="1:12" ht="15" customHeight="1">
      <c r="A49" s="112"/>
      <c r="B49" s="112"/>
      <c r="C49" s="87">
        <v>23</v>
      </c>
      <c r="D49" s="126" t="s">
        <v>178</v>
      </c>
      <c r="E49" s="174">
        <v>200</v>
      </c>
      <c r="F49" s="174">
        <v>0</v>
      </c>
      <c r="G49" s="174">
        <v>0</v>
      </c>
      <c r="H49" s="174">
        <f t="shared" si="2"/>
        <v>200</v>
      </c>
      <c r="I49" s="174">
        <v>0</v>
      </c>
      <c r="J49" s="174">
        <v>0</v>
      </c>
      <c r="K49" s="174">
        <v>0</v>
      </c>
      <c r="L49" s="174">
        <f t="shared" si="3"/>
        <v>0</v>
      </c>
    </row>
    <row r="50" spans="1:12" ht="15" customHeight="1">
      <c r="A50" s="112"/>
      <c r="B50" s="112"/>
      <c r="C50" s="87">
        <v>24</v>
      </c>
      <c r="D50" s="108" t="s">
        <v>342</v>
      </c>
      <c r="E50" s="174">
        <v>30000</v>
      </c>
      <c r="F50" s="174">
        <v>0</v>
      </c>
      <c r="G50" s="174">
        <v>0</v>
      </c>
      <c r="H50" s="174">
        <f>SUM(E50:G50)</f>
        <v>30000</v>
      </c>
      <c r="I50" s="174">
        <v>0</v>
      </c>
      <c r="J50" s="174">
        <v>0</v>
      </c>
      <c r="K50" s="174">
        <v>0</v>
      </c>
      <c r="L50" s="174">
        <f>SUM(I50:K50)</f>
        <v>0</v>
      </c>
    </row>
    <row r="51" spans="1:12" ht="15" customHeight="1">
      <c r="A51" s="112"/>
      <c r="B51" s="112"/>
      <c r="C51" s="87">
        <v>25</v>
      </c>
      <c r="D51" s="126" t="s">
        <v>402</v>
      </c>
      <c r="E51" s="174">
        <v>16500</v>
      </c>
      <c r="F51" s="174">
        <v>0</v>
      </c>
      <c r="G51" s="174">
        <v>0</v>
      </c>
      <c r="H51" s="174">
        <f>SUM(E51:G51)</f>
        <v>16500</v>
      </c>
      <c r="I51" s="174">
        <v>0</v>
      </c>
      <c r="J51" s="174">
        <v>0</v>
      </c>
      <c r="K51" s="174">
        <v>0</v>
      </c>
      <c r="L51" s="174">
        <f>SUM(I51:K51)</f>
        <v>0</v>
      </c>
    </row>
    <row r="52" spans="1:12" ht="15" customHeight="1">
      <c r="A52" s="112"/>
      <c r="B52" s="112"/>
      <c r="C52" s="87">
        <v>26</v>
      </c>
      <c r="D52" s="126" t="s">
        <v>457</v>
      </c>
      <c r="E52" s="174">
        <v>0</v>
      </c>
      <c r="F52" s="174">
        <v>0</v>
      </c>
      <c r="G52" s="174">
        <v>0</v>
      </c>
      <c r="H52" s="174">
        <f t="shared" si="2"/>
        <v>0</v>
      </c>
      <c r="I52" s="174">
        <v>17000</v>
      </c>
      <c r="J52" s="174">
        <v>0</v>
      </c>
      <c r="K52" s="174">
        <v>0</v>
      </c>
      <c r="L52" s="174">
        <f t="shared" si="3"/>
        <v>17000</v>
      </c>
    </row>
    <row r="53" spans="1:12" ht="15" customHeight="1">
      <c r="A53" s="149">
        <v>3</v>
      </c>
      <c r="B53" s="150" t="s">
        <v>106</v>
      </c>
      <c r="C53" s="151"/>
      <c r="D53" s="256"/>
      <c r="E53" s="248">
        <f>E54</f>
        <v>1200</v>
      </c>
      <c r="F53" s="248">
        <f aca="true" t="shared" si="4" ref="F53:L53">F54</f>
        <v>0</v>
      </c>
      <c r="G53" s="248">
        <f t="shared" si="4"/>
        <v>0</v>
      </c>
      <c r="H53" s="248">
        <f t="shared" si="4"/>
        <v>1200</v>
      </c>
      <c r="I53" s="248">
        <f>I54</f>
        <v>0</v>
      </c>
      <c r="J53" s="248">
        <f t="shared" si="4"/>
        <v>0</v>
      </c>
      <c r="K53" s="248">
        <f t="shared" si="4"/>
        <v>0</v>
      </c>
      <c r="L53" s="248">
        <f t="shared" si="4"/>
        <v>0</v>
      </c>
    </row>
    <row r="54" spans="1:12" ht="15" customHeight="1">
      <c r="A54" s="77" t="s">
        <v>255</v>
      </c>
      <c r="B54" s="86" t="s">
        <v>212</v>
      </c>
      <c r="C54" s="349" t="s">
        <v>261</v>
      </c>
      <c r="D54" s="350"/>
      <c r="E54" s="250">
        <f>SUM(E55:E56)</f>
        <v>1200</v>
      </c>
      <c r="F54" s="250">
        <f>SUM(F55:F56)</f>
        <v>0</v>
      </c>
      <c r="G54" s="250">
        <f>SUM(G55:G56)</f>
        <v>0</v>
      </c>
      <c r="H54" s="250">
        <f>SUM(H55:H56)</f>
        <v>1200</v>
      </c>
      <c r="I54" s="250">
        <f>SUM(I55:I56)</f>
        <v>0</v>
      </c>
      <c r="J54" s="250">
        <f>SUM(J55:J56)</f>
        <v>0</v>
      </c>
      <c r="K54" s="250">
        <f>SUM(K55:K56)</f>
        <v>0</v>
      </c>
      <c r="L54" s="250">
        <f>SUM(L55:L56)</f>
        <v>0</v>
      </c>
    </row>
    <row r="55" spans="1:12" ht="15" customHeight="1">
      <c r="A55" s="94"/>
      <c r="B55" s="111"/>
      <c r="C55" s="77" t="s">
        <v>24</v>
      </c>
      <c r="D55" s="109" t="s">
        <v>244</v>
      </c>
      <c r="E55" s="330">
        <v>700</v>
      </c>
      <c r="F55" s="257">
        <v>0</v>
      </c>
      <c r="G55" s="257">
        <v>0</v>
      </c>
      <c r="H55" s="257">
        <f>SUM(E55:G55)</f>
        <v>700</v>
      </c>
      <c r="I55" s="330">
        <v>0</v>
      </c>
      <c r="J55" s="257">
        <v>0</v>
      </c>
      <c r="K55" s="257">
        <v>0</v>
      </c>
      <c r="L55" s="257">
        <f>SUM(I55:K55)</f>
        <v>0</v>
      </c>
    </row>
    <row r="56" spans="1:12" ht="15" customHeight="1">
      <c r="A56" s="94"/>
      <c r="B56" s="111"/>
      <c r="C56" s="77" t="s">
        <v>25</v>
      </c>
      <c r="D56" s="109" t="s">
        <v>245</v>
      </c>
      <c r="E56" s="174">
        <v>500</v>
      </c>
      <c r="F56" s="174">
        <v>0</v>
      </c>
      <c r="G56" s="174">
        <v>0</v>
      </c>
      <c r="H56" s="174">
        <f>SUM(E56:G56)</f>
        <v>500</v>
      </c>
      <c r="I56" s="174">
        <v>0</v>
      </c>
      <c r="J56" s="174">
        <v>0</v>
      </c>
      <c r="K56" s="174">
        <v>0</v>
      </c>
      <c r="L56" s="174">
        <f>SUM(I56:K56)</f>
        <v>0</v>
      </c>
    </row>
    <row r="57" spans="1:12" ht="15" customHeight="1">
      <c r="A57" s="149" t="s">
        <v>173</v>
      </c>
      <c r="B57" s="258" t="s">
        <v>391</v>
      </c>
      <c r="C57" s="259"/>
      <c r="D57" s="256"/>
      <c r="E57" s="248">
        <f>E58</f>
        <v>28800</v>
      </c>
      <c r="F57" s="248">
        <f aca="true" t="shared" si="5" ref="F57:L57">F58</f>
        <v>16200</v>
      </c>
      <c r="G57" s="248">
        <f t="shared" si="5"/>
        <v>0</v>
      </c>
      <c r="H57" s="248">
        <f t="shared" si="5"/>
        <v>45000</v>
      </c>
      <c r="I57" s="248">
        <f>I58</f>
        <v>0</v>
      </c>
      <c r="J57" s="248">
        <f t="shared" si="5"/>
        <v>0</v>
      </c>
      <c r="K57" s="248">
        <f t="shared" si="5"/>
        <v>0</v>
      </c>
      <c r="L57" s="248">
        <f t="shared" si="5"/>
        <v>0</v>
      </c>
    </row>
    <row r="58" spans="1:12" ht="15" customHeight="1">
      <c r="A58" s="77" t="s">
        <v>256</v>
      </c>
      <c r="B58" s="86" t="s">
        <v>257</v>
      </c>
      <c r="C58" s="117" t="s">
        <v>260</v>
      </c>
      <c r="D58" s="171"/>
      <c r="E58" s="250">
        <f>E59+E60</f>
        <v>28800</v>
      </c>
      <c r="F58" s="250">
        <f>F59+F60</f>
        <v>16200</v>
      </c>
      <c r="G58" s="250">
        <f>G59+G60</f>
        <v>0</v>
      </c>
      <c r="H58" s="250">
        <f>H59+H60</f>
        <v>45000</v>
      </c>
      <c r="I58" s="250">
        <f>I59+I60</f>
        <v>0</v>
      </c>
      <c r="J58" s="250">
        <f>J59+J60</f>
        <v>0</v>
      </c>
      <c r="K58" s="250">
        <f>K59+K60</f>
        <v>0</v>
      </c>
      <c r="L58" s="250">
        <f>L59+L60</f>
        <v>0</v>
      </c>
    </row>
    <row r="59" spans="1:12" ht="15" customHeight="1">
      <c r="A59" s="94"/>
      <c r="B59" s="111"/>
      <c r="C59" s="77" t="s">
        <v>24</v>
      </c>
      <c r="D59" s="109" t="s">
        <v>195</v>
      </c>
      <c r="E59" s="174">
        <v>9500</v>
      </c>
      <c r="F59" s="174">
        <v>5000</v>
      </c>
      <c r="G59" s="174">
        <v>0</v>
      </c>
      <c r="H59" s="174">
        <f>SUM(E59:G59)</f>
        <v>14500</v>
      </c>
      <c r="I59" s="174">
        <v>0</v>
      </c>
      <c r="J59" s="174">
        <v>0</v>
      </c>
      <c r="K59" s="174">
        <v>0</v>
      </c>
      <c r="L59" s="174">
        <f>SUM(I59:K59)</f>
        <v>0</v>
      </c>
    </row>
    <row r="60" spans="1:12" ht="15" customHeight="1">
      <c r="A60" s="94"/>
      <c r="B60" s="111"/>
      <c r="C60" s="77">
        <v>2</v>
      </c>
      <c r="D60" s="109" t="s">
        <v>310</v>
      </c>
      <c r="E60" s="174">
        <v>19300</v>
      </c>
      <c r="F60" s="174">
        <v>11200</v>
      </c>
      <c r="G60" s="174">
        <v>0</v>
      </c>
      <c r="H60" s="174">
        <f>SUM(E60:G60)</f>
        <v>30500</v>
      </c>
      <c r="I60" s="174">
        <v>0</v>
      </c>
      <c r="J60" s="174">
        <v>0</v>
      </c>
      <c r="K60" s="174">
        <v>0</v>
      </c>
      <c r="L60" s="174">
        <f>SUM(I60:K60)</f>
        <v>0</v>
      </c>
    </row>
    <row r="61" spans="1:12" ht="12">
      <c r="A61" s="10"/>
      <c r="B61" s="4"/>
      <c r="C61" s="2"/>
      <c r="D61" s="12"/>
      <c r="E61" s="29"/>
      <c r="F61" s="29"/>
      <c r="G61" s="29"/>
      <c r="H61" s="132"/>
      <c r="I61" s="132"/>
      <c r="J61" s="132"/>
      <c r="K61" s="132"/>
      <c r="L61" s="133"/>
    </row>
    <row r="62" spans="1:12" ht="12">
      <c r="A62" s="10"/>
      <c r="B62" s="4"/>
      <c r="C62" s="2"/>
      <c r="D62" s="12"/>
      <c r="E62" s="29"/>
      <c r="F62" s="29"/>
      <c r="G62" s="29"/>
      <c r="H62" s="132"/>
      <c r="I62" s="132"/>
      <c r="J62" s="132"/>
      <c r="K62" s="132"/>
      <c r="L62" s="133"/>
    </row>
    <row r="63" spans="1:12" ht="12">
      <c r="A63" s="10"/>
      <c r="B63" s="4"/>
      <c r="C63" s="2"/>
      <c r="D63" s="12"/>
      <c r="E63" s="12"/>
      <c r="F63" s="12"/>
      <c r="G63" s="12"/>
      <c r="H63" s="13"/>
      <c r="I63" s="24"/>
      <c r="J63" s="24"/>
      <c r="K63" s="24"/>
      <c r="L63" s="20"/>
    </row>
    <row r="64" spans="1:12" ht="12">
      <c r="A64" s="10"/>
      <c r="B64" s="4"/>
      <c r="C64" s="2"/>
      <c r="D64" s="12"/>
      <c r="E64" s="12"/>
      <c r="F64" s="12"/>
      <c r="G64" s="12"/>
      <c r="H64" s="13"/>
      <c r="I64" s="13"/>
      <c r="J64" s="13"/>
      <c r="K64" s="13"/>
      <c r="L64" s="20"/>
    </row>
    <row r="65" spans="1:12" ht="12">
      <c r="A65" s="10"/>
      <c r="B65" s="4"/>
      <c r="C65" s="2"/>
      <c r="D65" s="12"/>
      <c r="E65" s="12"/>
      <c r="F65" s="12"/>
      <c r="G65" s="12"/>
      <c r="H65" s="13"/>
      <c r="I65" s="13"/>
      <c r="J65" s="13"/>
      <c r="K65" s="13"/>
      <c r="L65" s="20"/>
    </row>
    <row r="66" spans="1:12" ht="12">
      <c r="A66" s="10"/>
      <c r="B66" s="4"/>
      <c r="C66" s="2"/>
      <c r="D66" s="12"/>
      <c r="E66" s="12"/>
      <c r="F66" s="12"/>
      <c r="G66" s="12"/>
      <c r="H66" s="13"/>
      <c r="I66" s="13"/>
      <c r="J66" s="13"/>
      <c r="K66" s="13"/>
      <c r="L66" s="20"/>
    </row>
    <row r="67" spans="1:12" ht="12">
      <c r="A67" s="10"/>
      <c r="B67" s="4"/>
      <c r="C67" s="2"/>
      <c r="D67" s="12"/>
      <c r="E67" s="12"/>
      <c r="F67" s="12"/>
      <c r="G67" s="12"/>
      <c r="H67" s="13"/>
      <c r="I67" s="13"/>
      <c r="J67" s="13"/>
      <c r="K67" s="13"/>
      <c r="L67" s="20"/>
    </row>
    <row r="68" spans="1:12" ht="12">
      <c r="A68" s="10"/>
      <c r="B68" s="4"/>
      <c r="C68" s="2"/>
      <c r="D68" s="12"/>
      <c r="E68" s="12"/>
      <c r="F68" s="12"/>
      <c r="G68" s="12"/>
      <c r="H68" s="13"/>
      <c r="I68" s="13"/>
      <c r="J68" s="13"/>
      <c r="K68" s="13"/>
      <c r="L68" s="20"/>
    </row>
    <row r="69" spans="1:12" ht="12">
      <c r="A69" s="10"/>
      <c r="B69" s="4"/>
      <c r="C69" s="2"/>
      <c r="D69" s="12"/>
      <c r="E69" s="12"/>
      <c r="F69" s="12"/>
      <c r="G69" s="12"/>
      <c r="H69" s="13"/>
      <c r="I69" s="13"/>
      <c r="J69" s="13"/>
      <c r="K69" s="13"/>
      <c r="L69" s="20"/>
    </row>
    <row r="70" spans="1:12" ht="12">
      <c r="A70" s="10"/>
      <c r="B70" s="4"/>
      <c r="C70" s="2"/>
      <c r="D70" s="12"/>
      <c r="E70" s="12"/>
      <c r="F70" s="12"/>
      <c r="G70" s="12"/>
      <c r="H70" s="13"/>
      <c r="I70" s="13"/>
      <c r="J70" s="13"/>
      <c r="K70" s="13"/>
      <c r="L70" s="20"/>
    </row>
    <row r="71" spans="1:12" ht="12">
      <c r="A71" s="10"/>
      <c r="B71" s="4"/>
      <c r="C71" s="2"/>
      <c r="D71" s="12"/>
      <c r="E71" s="12"/>
      <c r="F71" s="12"/>
      <c r="G71" s="12"/>
      <c r="H71" s="13"/>
      <c r="I71" s="13"/>
      <c r="J71" s="13"/>
      <c r="K71" s="13"/>
      <c r="L71" s="20"/>
    </row>
    <row r="72" spans="1:12" ht="12">
      <c r="A72" s="10"/>
      <c r="B72" s="4"/>
      <c r="C72" s="2"/>
      <c r="D72" s="12"/>
      <c r="E72" s="12"/>
      <c r="F72" s="12"/>
      <c r="G72" s="12"/>
      <c r="H72" s="13"/>
      <c r="I72" s="13"/>
      <c r="J72" s="13"/>
      <c r="K72" s="13"/>
      <c r="L72" s="20"/>
    </row>
    <row r="73" spans="1:12" s="11" customFormat="1" ht="12">
      <c r="A73" s="10"/>
      <c r="B73" s="4"/>
      <c r="C73" s="2"/>
      <c r="D73" s="12"/>
      <c r="E73" s="12"/>
      <c r="F73" s="12"/>
      <c r="G73" s="12"/>
      <c r="H73" s="13"/>
      <c r="I73" s="13"/>
      <c r="J73" s="13"/>
      <c r="K73" s="13"/>
      <c r="L73" s="13"/>
    </row>
    <row r="74" spans="1:12" s="11" customFormat="1" ht="12">
      <c r="A74" s="10"/>
      <c r="B74" s="4"/>
      <c r="C74" s="2"/>
      <c r="D74" s="12"/>
      <c r="E74" s="12"/>
      <c r="F74" s="12"/>
      <c r="G74" s="12"/>
      <c r="H74" s="13"/>
      <c r="I74" s="13"/>
      <c r="J74" s="13"/>
      <c r="K74" s="13"/>
      <c r="L74" s="13"/>
    </row>
    <row r="75" spans="1:12" s="11" customFormat="1" ht="12">
      <c r="A75" s="10"/>
      <c r="B75" s="4"/>
      <c r="C75" s="2"/>
      <c r="D75" s="12"/>
      <c r="E75" s="12"/>
      <c r="F75" s="12"/>
      <c r="G75" s="12"/>
      <c r="H75" s="13"/>
      <c r="I75" s="13"/>
      <c r="J75" s="13"/>
      <c r="K75" s="13"/>
      <c r="L75" s="13"/>
    </row>
    <row r="76" spans="1:12" s="11" customFormat="1" ht="12">
      <c r="A76" s="10"/>
      <c r="B76" s="4"/>
      <c r="C76" s="2"/>
      <c r="D76" s="12"/>
      <c r="E76" s="12"/>
      <c r="F76" s="12"/>
      <c r="G76" s="12"/>
      <c r="H76" s="13"/>
      <c r="I76" s="13"/>
      <c r="J76" s="13"/>
      <c r="K76" s="13"/>
      <c r="L76" s="13"/>
    </row>
    <row r="77" spans="1:12" s="11" customFormat="1" ht="12">
      <c r="A77" s="10"/>
      <c r="B77" s="4"/>
      <c r="C77" s="2"/>
      <c r="D77" s="12"/>
      <c r="E77" s="12"/>
      <c r="F77" s="12"/>
      <c r="G77" s="12"/>
      <c r="H77" s="13"/>
      <c r="I77" s="13"/>
      <c r="J77" s="13"/>
      <c r="K77" s="13"/>
      <c r="L77" s="13"/>
    </row>
    <row r="78" spans="1:12" s="11" customFormat="1" ht="12">
      <c r="A78" s="10"/>
      <c r="B78" s="4"/>
      <c r="C78" s="2"/>
      <c r="D78" s="12"/>
      <c r="E78" s="12"/>
      <c r="F78" s="12"/>
      <c r="G78" s="12"/>
      <c r="H78" s="13"/>
      <c r="I78" s="13"/>
      <c r="J78" s="13"/>
      <c r="K78" s="13"/>
      <c r="L78" s="13"/>
    </row>
    <row r="79" spans="1:12" s="11" customFormat="1" ht="12">
      <c r="A79" s="10"/>
      <c r="B79" s="4"/>
      <c r="C79" s="2"/>
      <c r="D79" s="12"/>
      <c r="E79" s="12"/>
      <c r="F79" s="12"/>
      <c r="G79" s="12"/>
      <c r="H79" s="13"/>
      <c r="I79" s="13"/>
      <c r="J79" s="13"/>
      <c r="K79" s="13"/>
      <c r="L79" s="13"/>
    </row>
    <row r="80" spans="1:12" s="11" customFormat="1" ht="12">
      <c r="A80" s="10"/>
      <c r="B80" s="4"/>
      <c r="C80" s="2"/>
      <c r="D80" s="12"/>
      <c r="E80" s="12"/>
      <c r="F80" s="12"/>
      <c r="G80" s="12"/>
      <c r="H80" s="13"/>
      <c r="I80" s="13"/>
      <c r="J80" s="13"/>
      <c r="K80" s="13"/>
      <c r="L80" s="13"/>
    </row>
    <row r="83" ht="12">
      <c r="L83" s="14"/>
    </row>
    <row r="84" ht="12">
      <c r="L84" s="14"/>
    </row>
    <row r="85" spans="9:12" ht="12">
      <c r="I85" s="3"/>
      <c r="J85" s="3"/>
      <c r="K85" s="3"/>
      <c r="L85" s="14"/>
    </row>
    <row r="86" spans="9:12" ht="12">
      <c r="I86" s="3"/>
      <c r="J86" s="3"/>
      <c r="K86" s="3"/>
      <c r="L86" s="14"/>
    </row>
    <row r="89" ht="12">
      <c r="H89" s="3"/>
    </row>
  </sheetData>
  <sheetProtection/>
  <mergeCells count="16">
    <mergeCell ref="A3:L3"/>
    <mergeCell ref="G5:G6"/>
    <mergeCell ref="K5:K6"/>
    <mergeCell ref="E4:H4"/>
    <mergeCell ref="I4:L4"/>
    <mergeCell ref="H5:H6"/>
    <mergeCell ref="C54:D54"/>
    <mergeCell ref="E5:E6"/>
    <mergeCell ref="L5:L6"/>
    <mergeCell ref="A5:A6"/>
    <mergeCell ref="B5:B6"/>
    <mergeCell ref="C5:C6"/>
    <mergeCell ref="I5:I6"/>
    <mergeCell ref="D5:D6"/>
    <mergeCell ref="F5:F6"/>
    <mergeCell ref="J5:J6"/>
  </mergeCells>
  <printOptions horizontalCentered="1"/>
  <pageMargins left="0.7874015748031497" right="0.7874015748031497" top="0.984251968503937" bottom="0.8661417322834646" header="0.5118110236220472" footer="0.5118110236220472"/>
  <pageSetup firstPageNumber="10" useFirstPageNumber="1" fitToHeight="1" fitToWidth="1" horizontalDpi="600" verticalDpi="600" orientation="landscape" paperSize="9" scale="48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SheetLayoutView="100" zoomScalePageLayoutView="75" workbookViewId="0" topLeftCell="A1">
      <selection activeCell="I2" sqref="I2"/>
    </sheetView>
  </sheetViews>
  <sheetFormatPr defaultColWidth="9.140625" defaultRowHeight="12.75"/>
  <cols>
    <col min="1" max="1" width="4.28125" style="54" customWidth="1"/>
    <col min="2" max="2" width="9.7109375" style="55" customWidth="1"/>
    <col min="3" max="3" width="3.421875" style="55" customWidth="1"/>
    <col min="4" max="4" width="46.28125" style="55" customWidth="1"/>
    <col min="5" max="5" width="9.140625" style="56" customWidth="1"/>
    <col min="6" max="7" width="9.28125" style="56" customWidth="1"/>
    <col min="8" max="8" width="9.00390625" style="55" customWidth="1"/>
    <col min="9" max="9" width="9.140625" style="55" customWidth="1"/>
    <col min="10" max="10" width="9.00390625" style="55" customWidth="1"/>
    <col min="11" max="11" width="8.7109375" style="55" customWidth="1"/>
    <col min="12" max="12" width="8.8515625" style="57" customWidth="1"/>
    <col min="13" max="16384" width="9.140625" style="55" customWidth="1"/>
  </cols>
  <sheetData>
    <row r="1" spans="1:12" ht="15" customHeight="1">
      <c r="A1" s="243" t="s">
        <v>357</v>
      </c>
      <c r="B1" s="245"/>
      <c r="C1" s="245"/>
      <c r="D1" s="245"/>
      <c r="E1" s="260"/>
      <c r="F1" s="260"/>
      <c r="G1" s="260"/>
      <c r="H1" s="261"/>
      <c r="I1" s="261"/>
      <c r="J1" s="261"/>
      <c r="K1" s="261"/>
      <c r="L1" s="262"/>
    </row>
    <row r="2" spans="1:12" ht="15" customHeight="1">
      <c r="A2" s="243"/>
      <c r="B2" s="245"/>
      <c r="C2" s="245"/>
      <c r="D2" s="245"/>
      <c r="E2" s="260"/>
      <c r="F2" s="260"/>
      <c r="G2" s="260"/>
      <c r="H2" s="261"/>
      <c r="I2" s="261"/>
      <c r="J2" s="261"/>
      <c r="K2" s="261"/>
      <c r="L2" s="262"/>
    </row>
    <row r="3" spans="1:12" ht="1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5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2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</row>
    <row r="7" spans="1:12" ht="15" customHeight="1">
      <c r="A7" s="95" t="s">
        <v>362</v>
      </c>
      <c r="B7" s="96"/>
      <c r="C7" s="263"/>
      <c r="D7" s="214"/>
      <c r="E7" s="244">
        <f>E8+E47+E51+E54+E55</f>
        <v>733064</v>
      </c>
      <c r="F7" s="244">
        <f>F8+F47+F51+F54+F55</f>
        <v>7500</v>
      </c>
      <c r="G7" s="244">
        <f>G8+G47+G51+G54+G55</f>
        <v>0</v>
      </c>
      <c r="H7" s="244">
        <f>H8+H47+H51+H54+H55</f>
        <v>740564</v>
      </c>
      <c r="I7" s="244">
        <f>I8+I47+I51+I54+I55</f>
        <v>0</v>
      </c>
      <c r="J7" s="244">
        <f>J8+J47+J51+J54+J55</f>
        <v>0</v>
      </c>
      <c r="K7" s="244">
        <f>K8+K47+K51+K54+K55</f>
        <v>0</v>
      </c>
      <c r="L7" s="244">
        <f>L8+L47+L51+L54+L55</f>
        <v>0</v>
      </c>
    </row>
    <row r="8" spans="1:12" ht="15" customHeight="1">
      <c r="A8" s="217">
        <v>1</v>
      </c>
      <c r="B8" s="218" t="s">
        <v>10</v>
      </c>
      <c r="C8" s="264"/>
      <c r="D8" s="219"/>
      <c r="E8" s="265">
        <f>E9+E45</f>
        <v>731131</v>
      </c>
      <c r="F8" s="265">
        <f>F9+F45</f>
        <v>7500</v>
      </c>
      <c r="G8" s="265">
        <f>G9+G45</f>
        <v>0</v>
      </c>
      <c r="H8" s="265">
        <f>H9+H45</f>
        <v>738631</v>
      </c>
      <c r="I8" s="265">
        <f>I9+I45</f>
        <v>0</v>
      </c>
      <c r="J8" s="265">
        <f>J9+J45</f>
        <v>0</v>
      </c>
      <c r="K8" s="265">
        <f>K9+K45</f>
        <v>0</v>
      </c>
      <c r="L8" s="265">
        <f>L9+L45</f>
        <v>0</v>
      </c>
    </row>
    <row r="9" spans="1:12" ht="15" customHeight="1">
      <c r="A9" s="221" t="s">
        <v>249</v>
      </c>
      <c r="B9" s="222" t="s">
        <v>246</v>
      </c>
      <c r="C9" s="342" t="s">
        <v>247</v>
      </c>
      <c r="D9" s="343"/>
      <c r="E9" s="119">
        <f>SUM(E10:E44)</f>
        <v>730174</v>
      </c>
      <c r="F9" s="119">
        <f>SUM(F10:F44)</f>
        <v>7500</v>
      </c>
      <c r="G9" s="119">
        <f>SUM(G10:G44)</f>
        <v>0</v>
      </c>
      <c r="H9" s="119">
        <f>SUM(H10:H44)</f>
        <v>737674</v>
      </c>
      <c r="I9" s="119">
        <f>SUM(I10:I44)</f>
        <v>0</v>
      </c>
      <c r="J9" s="119">
        <f>SUM(J10:J44)</f>
        <v>0</v>
      </c>
      <c r="K9" s="119">
        <f>SUM(K10:K44)</f>
        <v>0</v>
      </c>
      <c r="L9" s="119">
        <f>SUM(L10:L44)</f>
        <v>0</v>
      </c>
    </row>
    <row r="10" spans="1:12" ht="15" customHeight="1">
      <c r="A10" s="227"/>
      <c r="B10" s="223"/>
      <c r="C10" s="344" t="s">
        <v>24</v>
      </c>
      <c r="D10" s="126" t="s">
        <v>327</v>
      </c>
      <c r="E10" s="334">
        <v>51600</v>
      </c>
      <c r="F10" s="99">
        <v>0</v>
      </c>
      <c r="G10" s="99">
        <v>0</v>
      </c>
      <c r="H10" s="99">
        <f aca="true" t="shared" si="0" ref="H10:H44">SUM(E10:G10)</f>
        <v>51600</v>
      </c>
      <c r="I10" s="131">
        <v>0</v>
      </c>
      <c r="J10" s="99">
        <v>0</v>
      </c>
      <c r="K10" s="99">
        <v>0</v>
      </c>
      <c r="L10" s="99">
        <f aca="true" t="shared" si="1" ref="L10:L44">SUM(I10:K10)</f>
        <v>0</v>
      </c>
    </row>
    <row r="11" spans="1:12" ht="15" customHeight="1">
      <c r="A11" s="227"/>
      <c r="B11" s="223"/>
      <c r="C11" s="345"/>
      <c r="D11" s="126" t="s">
        <v>328</v>
      </c>
      <c r="E11" s="334">
        <v>289800</v>
      </c>
      <c r="F11" s="99">
        <v>0</v>
      </c>
      <c r="G11" s="99">
        <v>0</v>
      </c>
      <c r="H11" s="99">
        <f t="shared" si="0"/>
        <v>289800</v>
      </c>
      <c r="I11" s="131">
        <v>0</v>
      </c>
      <c r="J11" s="99">
        <v>0</v>
      </c>
      <c r="K11" s="99">
        <v>0</v>
      </c>
      <c r="L11" s="99">
        <f t="shared" si="1"/>
        <v>0</v>
      </c>
    </row>
    <row r="12" spans="1:12" ht="15" customHeight="1">
      <c r="A12" s="227"/>
      <c r="B12" s="223"/>
      <c r="C12" s="168" t="s">
        <v>25</v>
      </c>
      <c r="D12" s="125" t="s">
        <v>163</v>
      </c>
      <c r="E12" s="334">
        <v>127038</v>
      </c>
      <c r="F12" s="99">
        <v>0</v>
      </c>
      <c r="G12" s="99">
        <v>0</v>
      </c>
      <c r="H12" s="99">
        <f t="shared" si="0"/>
        <v>127038</v>
      </c>
      <c r="I12" s="131">
        <v>0</v>
      </c>
      <c r="J12" s="99">
        <v>0</v>
      </c>
      <c r="K12" s="99">
        <v>0</v>
      </c>
      <c r="L12" s="99">
        <f t="shared" si="1"/>
        <v>0</v>
      </c>
    </row>
    <row r="13" spans="1:12" ht="15" customHeight="1">
      <c r="A13" s="227"/>
      <c r="B13" s="223"/>
      <c r="C13" s="168" t="s">
        <v>26</v>
      </c>
      <c r="D13" s="125" t="s">
        <v>331</v>
      </c>
      <c r="E13" s="334">
        <v>300</v>
      </c>
      <c r="F13" s="99">
        <v>0</v>
      </c>
      <c r="G13" s="99">
        <v>0</v>
      </c>
      <c r="H13" s="99">
        <f t="shared" si="0"/>
        <v>300</v>
      </c>
      <c r="I13" s="131">
        <v>0</v>
      </c>
      <c r="J13" s="99">
        <v>0</v>
      </c>
      <c r="K13" s="99">
        <v>0</v>
      </c>
      <c r="L13" s="99">
        <f t="shared" si="1"/>
        <v>0</v>
      </c>
    </row>
    <row r="14" spans="1:12" ht="15" customHeight="1">
      <c r="A14" s="227"/>
      <c r="B14" s="223"/>
      <c r="C14" s="168" t="s">
        <v>27</v>
      </c>
      <c r="D14" s="125" t="s">
        <v>16</v>
      </c>
      <c r="E14" s="334">
        <v>41034</v>
      </c>
      <c r="F14" s="99">
        <v>0</v>
      </c>
      <c r="G14" s="99">
        <v>0</v>
      </c>
      <c r="H14" s="99">
        <f t="shared" si="0"/>
        <v>41034</v>
      </c>
      <c r="I14" s="131">
        <v>0</v>
      </c>
      <c r="J14" s="99">
        <v>0</v>
      </c>
      <c r="K14" s="99">
        <v>0</v>
      </c>
      <c r="L14" s="99">
        <f t="shared" si="1"/>
        <v>0</v>
      </c>
    </row>
    <row r="15" spans="1:12" ht="15" customHeight="1">
      <c r="A15" s="227"/>
      <c r="B15" s="223"/>
      <c r="C15" s="168" t="s">
        <v>28</v>
      </c>
      <c r="D15" s="125" t="s">
        <v>13</v>
      </c>
      <c r="E15" s="334">
        <v>14000</v>
      </c>
      <c r="F15" s="99">
        <v>-500</v>
      </c>
      <c r="G15" s="99">
        <v>0</v>
      </c>
      <c r="H15" s="99">
        <f t="shared" si="0"/>
        <v>13500</v>
      </c>
      <c r="I15" s="131">
        <v>0</v>
      </c>
      <c r="J15" s="99">
        <v>0</v>
      </c>
      <c r="K15" s="99">
        <v>0</v>
      </c>
      <c r="L15" s="99">
        <f t="shared" si="1"/>
        <v>0</v>
      </c>
    </row>
    <row r="16" spans="1:12" ht="15" customHeight="1">
      <c r="A16" s="227"/>
      <c r="B16" s="223"/>
      <c r="C16" s="216">
        <v>6</v>
      </c>
      <c r="D16" s="127" t="s">
        <v>329</v>
      </c>
      <c r="E16" s="334">
        <v>3000</v>
      </c>
      <c r="F16" s="99">
        <v>0</v>
      </c>
      <c r="G16" s="99">
        <v>0</v>
      </c>
      <c r="H16" s="99">
        <f t="shared" si="0"/>
        <v>3000</v>
      </c>
      <c r="I16" s="131">
        <v>0</v>
      </c>
      <c r="J16" s="99">
        <v>0</v>
      </c>
      <c r="K16" s="99">
        <v>0</v>
      </c>
      <c r="L16" s="99">
        <f t="shared" si="1"/>
        <v>0</v>
      </c>
    </row>
    <row r="17" spans="1:12" ht="15" customHeight="1">
      <c r="A17" s="266"/>
      <c r="B17" s="267"/>
      <c r="C17" s="291" t="s">
        <v>41</v>
      </c>
      <c r="D17" s="126" t="s">
        <v>81</v>
      </c>
      <c r="E17" s="334">
        <v>3300</v>
      </c>
      <c r="F17" s="99">
        <v>0</v>
      </c>
      <c r="G17" s="99">
        <v>0</v>
      </c>
      <c r="H17" s="99">
        <f t="shared" si="0"/>
        <v>3300</v>
      </c>
      <c r="I17" s="131">
        <v>0</v>
      </c>
      <c r="J17" s="99">
        <v>0</v>
      </c>
      <c r="K17" s="99">
        <v>0</v>
      </c>
      <c r="L17" s="99">
        <f t="shared" si="1"/>
        <v>0</v>
      </c>
    </row>
    <row r="18" spans="1:12" ht="15" customHeight="1">
      <c r="A18" s="227"/>
      <c r="B18" s="223"/>
      <c r="C18" s="168" t="s">
        <v>42</v>
      </c>
      <c r="D18" s="125" t="s">
        <v>174</v>
      </c>
      <c r="E18" s="334">
        <v>42000</v>
      </c>
      <c r="F18" s="99">
        <v>8000</v>
      </c>
      <c r="G18" s="99">
        <v>0</v>
      </c>
      <c r="H18" s="99">
        <f t="shared" si="0"/>
        <v>50000</v>
      </c>
      <c r="I18" s="131">
        <v>0</v>
      </c>
      <c r="J18" s="99">
        <v>0</v>
      </c>
      <c r="K18" s="99">
        <v>0</v>
      </c>
      <c r="L18" s="99">
        <f t="shared" si="1"/>
        <v>0</v>
      </c>
    </row>
    <row r="19" spans="1:12" ht="15" customHeight="1">
      <c r="A19" s="227"/>
      <c r="B19" s="223"/>
      <c r="C19" s="168" t="s">
        <v>49</v>
      </c>
      <c r="D19" s="126" t="s">
        <v>196</v>
      </c>
      <c r="E19" s="334">
        <v>1500</v>
      </c>
      <c r="F19" s="99">
        <v>0</v>
      </c>
      <c r="G19" s="99">
        <v>0</v>
      </c>
      <c r="H19" s="99">
        <f t="shared" si="0"/>
        <v>1500</v>
      </c>
      <c r="I19" s="131">
        <v>0</v>
      </c>
      <c r="J19" s="99">
        <v>0</v>
      </c>
      <c r="K19" s="99">
        <v>0</v>
      </c>
      <c r="L19" s="99">
        <f t="shared" si="1"/>
        <v>0</v>
      </c>
    </row>
    <row r="20" spans="1:12" ht="15" customHeight="1">
      <c r="A20" s="227"/>
      <c r="B20" s="223"/>
      <c r="C20" s="168" t="s">
        <v>50</v>
      </c>
      <c r="D20" s="125" t="s">
        <v>44</v>
      </c>
      <c r="E20" s="334">
        <v>4349</v>
      </c>
      <c r="F20" s="99">
        <v>0</v>
      </c>
      <c r="G20" s="99">
        <v>0</v>
      </c>
      <c r="H20" s="99">
        <f t="shared" si="0"/>
        <v>4349</v>
      </c>
      <c r="I20" s="131">
        <v>0</v>
      </c>
      <c r="J20" s="99">
        <v>0</v>
      </c>
      <c r="K20" s="99">
        <v>0</v>
      </c>
      <c r="L20" s="99">
        <f t="shared" si="1"/>
        <v>0</v>
      </c>
    </row>
    <row r="21" spans="1:12" ht="15" customHeight="1">
      <c r="A21" s="266"/>
      <c r="B21" s="267"/>
      <c r="C21" s="291" t="s">
        <v>51</v>
      </c>
      <c r="D21" s="126" t="s">
        <v>18</v>
      </c>
      <c r="E21" s="334">
        <v>21000</v>
      </c>
      <c r="F21" s="99">
        <v>0</v>
      </c>
      <c r="G21" s="99">
        <v>0</v>
      </c>
      <c r="H21" s="99">
        <f t="shared" si="0"/>
        <v>21000</v>
      </c>
      <c r="I21" s="131">
        <v>0</v>
      </c>
      <c r="J21" s="99">
        <v>0</v>
      </c>
      <c r="K21" s="99">
        <v>0</v>
      </c>
      <c r="L21" s="99">
        <f t="shared" si="1"/>
        <v>0</v>
      </c>
    </row>
    <row r="22" spans="1:12" ht="15" customHeight="1">
      <c r="A22" s="227"/>
      <c r="B22" s="223"/>
      <c r="C22" s="381" t="s">
        <v>52</v>
      </c>
      <c r="D22" s="125" t="s">
        <v>175</v>
      </c>
      <c r="E22" s="334">
        <v>51377</v>
      </c>
      <c r="F22" s="99">
        <v>0</v>
      </c>
      <c r="G22" s="99">
        <v>0</v>
      </c>
      <c r="H22" s="99">
        <f t="shared" si="0"/>
        <v>51377</v>
      </c>
      <c r="I22" s="131">
        <v>0</v>
      </c>
      <c r="J22" s="99">
        <v>0</v>
      </c>
      <c r="K22" s="99">
        <v>0</v>
      </c>
      <c r="L22" s="99">
        <f t="shared" si="1"/>
        <v>0</v>
      </c>
    </row>
    <row r="23" spans="1:12" ht="15" customHeight="1">
      <c r="A23" s="227"/>
      <c r="B23" s="223"/>
      <c r="C23" s="382"/>
      <c r="D23" s="109" t="s">
        <v>417</v>
      </c>
      <c r="E23" s="334">
        <v>2000</v>
      </c>
      <c r="F23" s="99">
        <v>0</v>
      </c>
      <c r="G23" s="99"/>
      <c r="H23" s="99">
        <f t="shared" si="0"/>
        <v>2000</v>
      </c>
      <c r="I23" s="131">
        <v>0</v>
      </c>
      <c r="J23" s="99"/>
      <c r="K23" s="99"/>
      <c r="L23" s="99">
        <f t="shared" si="1"/>
        <v>0</v>
      </c>
    </row>
    <row r="24" spans="1:12" ht="15" customHeight="1">
      <c r="A24" s="227"/>
      <c r="B24" s="223"/>
      <c r="C24" s="221" t="s">
        <v>139</v>
      </c>
      <c r="D24" s="125" t="s">
        <v>202</v>
      </c>
      <c r="E24" s="334">
        <v>17956</v>
      </c>
      <c r="F24" s="99">
        <v>0</v>
      </c>
      <c r="G24" s="99">
        <v>0</v>
      </c>
      <c r="H24" s="99">
        <f t="shared" si="0"/>
        <v>17956</v>
      </c>
      <c r="I24" s="131">
        <v>0</v>
      </c>
      <c r="J24" s="99">
        <v>0</v>
      </c>
      <c r="K24" s="99">
        <v>0</v>
      </c>
      <c r="L24" s="99">
        <f t="shared" si="1"/>
        <v>0</v>
      </c>
    </row>
    <row r="25" spans="1:12" ht="15" customHeight="1">
      <c r="A25" s="227"/>
      <c r="B25" s="223"/>
      <c r="C25" s="221" t="s">
        <v>53</v>
      </c>
      <c r="D25" s="125" t="s">
        <v>14</v>
      </c>
      <c r="E25" s="334">
        <v>1050</v>
      </c>
      <c r="F25" s="99">
        <v>0</v>
      </c>
      <c r="G25" s="99">
        <v>0</v>
      </c>
      <c r="H25" s="99">
        <f t="shared" si="0"/>
        <v>1050</v>
      </c>
      <c r="I25" s="131">
        <v>0</v>
      </c>
      <c r="J25" s="99">
        <v>0</v>
      </c>
      <c r="K25" s="99">
        <v>0</v>
      </c>
      <c r="L25" s="99">
        <f t="shared" si="1"/>
        <v>0</v>
      </c>
    </row>
    <row r="26" spans="1:12" ht="15" customHeight="1">
      <c r="A26" s="227"/>
      <c r="B26" s="223"/>
      <c r="C26" s="168" t="s">
        <v>54</v>
      </c>
      <c r="D26" s="125" t="s">
        <v>15</v>
      </c>
      <c r="E26" s="334">
        <v>400</v>
      </c>
      <c r="F26" s="99">
        <v>0</v>
      </c>
      <c r="G26" s="99">
        <v>0</v>
      </c>
      <c r="H26" s="99">
        <f t="shared" si="0"/>
        <v>400</v>
      </c>
      <c r="I26" s="131">
        <v>0</v>
      </c>
      <c r="J26" s="99">
        <v>0</v>
      </c>
      <c r="K26" s="99">
        <v>0</v>
      </c>
      <c r="L26" s="99">
        <f t="shared" si="1"/>
        <v>0</v>
      </c>
    </row>
    <row r="27" spans="1:12" ht="15" customHeight="1">
      <c r="A27" s="227"/>
      <c r="B27" s="223"/>
      <c r="C27" s="168" t="s">
        <v>55</v>
      </c>
      <c r="D27" s="125" t="s">
        <v>19</v>
      </c>
      <c r="E27" s="334">
        <v>21120</v>
      </c>
      <c r="F27" s="99">
        <v>0</v>
      </c>
      <c r="G27" s="99">
        <v>0</v>
      </c>
      <c r="H27" s="99">
        <f t="shared" si="0"/>
        <v>21120</v>
      </c>
      <c r="I27" s="131">
        <v>0</v>
      </c>
      <c r="J27" s="99">
        <v>0</v>
      </c>
      <c r="K27" s="99">
        <v>0</v>
      </c>
      <c r="L27" s="99">
        <f t="shared" si="1"/>
        <v>0</v>
      </c>
    </row>
    <row r="28" spans="1:12" ht="15" customHeight="1">
      <c r="A28" s="216"/>
      <c r="B28" s="223"/>
      <c r="C28" s="168" t="s">
        <v>56</v>
      </c>
      <c r="D28" s="125" t="s">
        <v>20</v>
      </c>
      <c r="E28" s="334">
        <v>4700</v>
      </c>
      <c r="F28" s="99">
        <v>0</v>
      </c>
      <c r="G28" s="99">
        <v>0</v>
      </c>
      <c r="H28" s="99">
        <f t="shared" si="0"/>
        <v>4700</v>
      </c>
      <c r="I28" s="131">
        <v>0</v>
      </c>
      <c r="J28" s="99">
        <v>0</v>
      </c>
      <c r="K28" s="99">
        <v>0</v>
      </c>
      <c r="L28" s="99">
        <f t="shared" si="1"/>
        <v>0</v>
      </c>
    </row>
    <row r="29" spans="1:12" ht="15" customHeight="1">
      <c r="A29" s="216"/>
      <c r="B29" s="223"/>
      <c r="C29" s="168" t="s">
        <v>58</v>
      </c>
      <c r="D29" s="125" t="s">
        <v>82</v>
      </c>
      <c r="E29" s="334">
        <v>1150</v>
      </c>
      <c r="F29" s="99">
        <v>0</v>
      </c>
      <c r="G29" s="99">
        <v>0</v>
      </c>
      <c r="H29" s="99">
        <f t="shared" si="0"/>
        <v>1150</v>
      </c>
      <c r="I29" s="131">
        <v>0</v>
      </c>
      <c r="J29" s="99">
        <v>0</v>
      </c>
      <c r="K29" s="99">
        <v>0</v>
      </c>
      <c r="L29" s="99">
        <f t="shared" si="1"/>
        <v>0</v>
      </c>
    </row>
    <row r="30" spans="1:12" ht="15" customHeight="1">
      <c r="A30" s="216"/>
      <c r="B30" s="223"/>
      <c r="C30" s="221" t="s">
        <v>23</v>
      </c>
      <c r="D30" s="125" t="s">
        <v>418</v>
      </c>
      <c r="E30" s="334">
        <v>0</v>
      </c>
      <c r="F30" s="99">
        <v>0</v>
      </c>
      <c r="G30" s="99"/>
      <c r="H30" s="99">
        <f>SUM(E30:G30)</f>
        <v>0</v>
      </c>
      <c r="I30" s="131">
        <v>0</v>
      </c>
      <c r="J30" s="99"/>
      <c r="K30" s="99"/>
      <c r="L30" s="99">
        <f>SUM(I30:K30)</f>
        <v>0</v>
      </c>
    </row>
    <row r="31" spans="1:12" ht="15" customHeight="1">
      <c r="A31" s="216"/>
      <c r="B31" s="223"/>
      <c r="C31" s="331" t="s">
        <v>458</v>
      </c>
      <c r="D31" s="332" t="s">
        <v>459</v>
      </c>
      <c r="E31" s="334">
        <v>7500</v>
      </c>
      <c r="F31" s="99">
        <v>0</v>
      </c>
      <c r="G31" s="99"/>
      <c r="H31" s="99">
        <f>SUM(E31:G31)</f>
        <v>7500</v>
      </c>
      <c r="I31" s="131">
        <v>0</v>
      </c>
      <c r="J31" s="99"/>
      <c r="K31" s="99"/>
      <c r="L31" s="99">
        <f>SUM(I31:K31)</f>
        <v>0</v>
      </c>
    </row>
    <row r="32" spans="1:12" ht="15" customHeight="1">
      <c r="A32" s="216"/>
      <c r="B32" s="223"/>
      <c r="C32" s="168" t="s">
        <v>132</v>
      </c>
      <c r="D32" s="124" t="s">
        <v>131</v>
      </c>
      <c r="E32" s="334">
        <v>3500</v>
      </c>
      <c r="F32" s="99">
        <v>0</v>
      </c>
      <c r="G32" s="99">
        <v>0</v>
      </c>
      <c r="H32" s="99">
        <f t="shared" si="0"/>
        <v>3500</v>
      </c>
      <c r="I32" s="131">
        <v>0</v>
      </c>
      <c r="J32" s="99">
        <v>0</v>
      </c>
      <c r="K32" s="99">
        <v>0</v>
      </c>
      <c r="L32" s="99">
        <f t="shared" si="1"/>
        <v>0</v>
      </c>
    </row>
    <row r="33" spans="1:12" ht="15" customHeight="1">
      <c r="A33" s="216"/>
      <c r="B33" s="223"/>
      <c r="C33" s="168" t="s">
        <v>403</v>
      </c>
      <c r="D33" s="124" t="s">
        <v>404</v>
      </c>
      <c r="E33" s="334">
        <v>0</v>
      </c>
      <c r="F33" s="99">
        <v>0</v>
      </c>
      <c r="G33" s="99">
        <v>0</v>
      </c>
      <c r="H33" s="99">
        <f>SUM(E33:G33)</f>
        <v>0</v>
      </c>
      <c r="I33" s="131">
        <v>0</v>
      </c>
      <c r="J33" s="99">
        <v>0</v>
      </c>
      <c r="K33" s="99">
        <v>0</v>
      </c>
      <c r="L33" s="99">
        <f>SUM(I33:K33)</f>
        <v>0</v>
      </c>
    </row>
    <row r="34" spans="1:12" s="58" customFormat="1" ht="15" customHeight="1">
      <c r="A34" s="216"/>
      <c r="B34" s="127"/>
      <c r="C34" s="168" t="s">
        <v>147</v>
      </c>
      <c r="D34" s="126" t="s">
        <v>140</v>
      </c>
      <c r="E34" s="334">
        <v>1000</v>
      </c>
      <c r="F34" s="99">
        <v>0</v>
      </c>
      <c r="G34" s="99">
        <v>0</v>
      </c>
      <c r="H34" s="99">
        <f t="shared" si="0"/>
        <v>1000</v>
      </c>
      <c r="I34" s="276">
        <v>0</v>
      </c>
      <c r="J34" s="99">
        <v>0</v>
      </c>
      <c r="K34" s="99">
        <v>0</v>
      </c>
      <c r="L34" s="99">
        <f t="shared" si="1"/>
        <v>0</v>
      </c>
    </row>
    <row r="35" spans="1:12" s="58" customFormat="1" ht="15" customHeight="1">
      <c r="A35" s="216"/>
      <c r="B35" s="127"/>
      <c r="C35" s="168" t="s">
        <v>176</v>
      </c>
      <c r="D35" s="126" t="s">
        <v>215</v>
      </c>
      <c r="E35" s="334">
        <v>2000</v>
      </c>
      <c r="F35" s="99">
        <v>0</v>
      </c>
      <c r="G35" s="99">
        <v>0</v>
      </c>
      <c r="H35" s="99">
        <f t="shared" si="0"/>
        <v>2000</v>
      </c>
      <c r="I35" s="105">
        <v>0</v>
      </c>
      <c r="J35" s="99">
        <v>0</v>
      </c>
      <c r="K35" s="99">
        <v>0</v>
      </c>
      <c r="L35" s="99">
        <f t="shared" si="1"/>
        <v>0</v>
      </c>
    </row>
    <row r="36" spans="1:12" s="58" customFormat="1" ht="15" customHeight="1">
      <c r="A36" s="216"/>
      <c r="B36" s="127"/>
      <c r="C36" s="168" t="s">
        <v>141</v>
      </c>
      <c r="D36" s="126" t="s">
        <v>145</v>
      </c>
      <c r="E36" s="334">
        <v>1000</v>
      </c>
      <c r="F36" s="99">
        <v>0</v>
      </c>
      <c r="G36" s="99">
        <v>0</v>
      </c>
      <c r="H36" s="99">
        <f t="shared" si="0"/>
        <v>1000</v>
      </c>
      <c r="I36" s="105">
        <v>0</v>
      </c>
      <c r="J36" s="99">
        <v>0</v>
      </c>
      <c r="K36" s="99">
        <v>0</v>
      </c>
      <c r="L36" s="99">
        <f t="shared" si="1"/>
        <v>0</v>
      </c>
    </row>
    <row r="37" spans="1:12" s="58" customFormat="1" ht="15" customHeight="1">
      <c r="A37" s="216"/>
      <c r="B37" s="127"/>
      <c r="C37" s="168" t="s">
        <v>398</v>
      </c>
      <c r="D37" s="126" t="s">
        <v>401</v>
      </c>
      <c r="E37" s="334">
        <v>0</v>
      </c>
      <c r="F37" s="99">
        <v>0</v>
      </c>
      <c r="G37" s="99">
        <v>0</v>
      </c>
      <c r="H37" s="99">
        <f>SUM(E37:G37)</f>
        <v>0</v>
      </c>
      <c r="I37" s="105">
        <v>0</v>
      </c>
      <c r="J37" s="99">
        <v>0</v>
      </c>
      <c r="K37" s="99">
        <v>0</v>
      </c>
      <c r="L37" s="99">
        <f>SUM(I37:K37)</f>
        <v>0</v>
      </c>
    </row>
    <row r="38" spans="1:12" s="58" customFormat="1" ht="15" customHeight="1">
      <c r="A38" s="216"/>
      <c r="B38" s="223"/>
      <c r="C38" s="168" t="s">
        <v>143</v>
      </c>
      <c r="D38" s="126" t="s">
        <v>194</v>
      </c>
      <c r="E38" s="334">
        <v>0</v>
      </c>
      <c r="F38" s="99">
        <v>0</v>
      </c>
      <c r="G38" s="99">
        <v>0</v>
      </c>
      <c r="H38" s="99">
        <f t="shared" si="0"/>
        <v>0</v>
      </c>
      <c r="I38" s="105">
        <v>0</v>
      </c>
      <c r="J38" s="99">
        <v>0</v>
      </c>
      <c r="K38" s="99">
        <v>0</v>
      </c>
      <c r="L38" s="99">
        <f t="shared" si="1"/>
        <v>0</v>
      </c>
    </row>
    <row r="39" spans="1:12" s="58" customFormat="1" ht="15" customHeight="1">
      <c r="A39" s="216"/>
      <c r="B39" s="223"/>
      <c r="C39" s="168" t="s">
        <v>193</v>
      </c>
      <c r="D39" s="109" t="s">
        <v>103</v>
      </c>
      <c r="E39" s="334">
        <v>10000</v>
      </c>
      <c r="F39" s="99">
        <v>0</v>
      </c>
      <c r="G39" s="99">
        <v>0</v>
      </c>
      <c r="H39" s="99">
        <f t="shared" si="0"/>
        <v>10000</v>
      </c>
      <c r="I39" s="105">
        <v>0</v>
      </c>
      <c r="J39" s="99">
        <v>0</v>
      </c>
      <c r="K39" s="99">
        <v>0</v>
      </c>
      <c r="L39" s="99">
        <f t="shared" si="1"/>
        <v>0</v>
      </c>
    </row>
    <row r="40" spans="1:12" s="58" customFormat="1" ht="15" customHeight="1">
      <c r="A40" s="216"/>
      <c r="B40" s="223"/>
      <c r="C40" s="331" t="s">
        <v>460</v>
      </c>
      <c r="D40" s="333" t="s">
        <v>461</v>
      </c>
      <c r="E40" s="334">
        <v>0</v>
      </c>
      <c r="F40" s="99">
        <v>0</v>
      </c>
      <c r="G40" s="99"/>
      <c r="H40" s="99">
        <f t="shared" si="0"/>
        <v>0</v>
      </c>
      <c r="I40" s="105">
        <v>0</v>
      </c>
      <c r="J40" s="99"/>
      <c r="K40" s="99"/>
      <c r="L40" s="99">
        <f t="shared" si="1"/>
        <v>0</v>
      </c>
    </row>
    <row r="41" spans="1:12" s="58" customFormat="1" ht="15" customHeight="1">
      <c r="A41" s="216"/>
      <c r="B41" s="223"/>
      <c r="C41" s="168" t="s">
        <v>400</v>
      </c>
      <c r="D41" s="109" t="s">
        <v>399</v>
      </c>
      <c r="E41" s="334">
        <v>0</v>
      </c>
      <c r="F41" s="99">
        <v>0</v>
      </c>
      <c r="G41" s="99">
        <v>0</v>
      </c>
      <c r="H41" s="99">
        <f t="shared" si="0"/>
        <v>0</v>
      </c>
      <c r="I41" s="105">
        <v>0</v>
      </c>
      <c r="J41" s="99">
        <v>0</v>
      </c>
      <c r="K41" s="99">
        <v>0</v>
      </c>
      <c r="L41" s="99">
        <f t="shared" si="1"/>
        <v>0</v>
      </c>
    </row>
    <row r="42" spans="1:12" s="58" customFormat="1" ht="15" customHeight="1">
      <c r="A42" s="221"/>
      <c r="B42" s="223"/>
      <c r="C42" s="168" t="s">
        <v>311</v>
      </c>
      <c r="D42" s="108" t="s">
        <v>312</v>
      </c>
      <c r="E42" s="334">
        <v>1000</v>
      </c>
      <c r="F42" s="99">
        <v>0</v>
      </c>
      <c r="G42" s="99">
        <v>0</v>
      </c>
      <c r="H42" s="99">
        <f t="shared" si="0"/>
        <v>1000</v>
      </c>
      <c r="I42" s="105">
        <v>0</v>
      </c>
      <c r="J42" s="99">
        <v>0</v>
      </c>
      <c r="K42" s="99">
        <v>0</v>
      </c>
      <c r="L42" s="99">
        <f t="shared" si="1"/>
        <v>0</v>
      </c>
    </row>
    <row r="43" spans="1:12" s="58" customFormat="1" ht="15" customHeight="1">
      <c r="A43" s="221"/>
      <c r="B43" s="223"/>
      <c r="C43" s="168" t="s">
        <v>350</v>
      </c>
      <c r="D43" s="108" t="s">
        <v>330</v>
      </c>
      <c r="E43" s="334">
        <v>0</v>
      </c>
      <c r="F43" s="99">
        <v>0</v>
      </c>
      <c r="G43" s="99">
        <v>0</v>
      </c>
      <c r="H43" s="99">
        <f>SUM(E43:G43)</f>
        <v>0</v>
      </c>
      <c r="I43" s="105">
        <v>0</v>
      </c>
      <c r="J43" s="99">
        <v>0</v>
      </c>
      <c r="K43" s="99">
        <v>0</v>
      </c>
      <c r="L43" s="99">
        <f>SUM(I43:K43)</f>
        <v>0</v>
      </c>
    </row>
    <row r="44" spans="1:12" s="58" customFormat="1" ht="15" customHeight="1">
      <c r="A44" s="221"/>
      <c r="B44" s="223"/>
      <c r="C44" s="168" t="s">
        <v>405</v>
      </c>
      <c r="D44" s="126" t="s">
        <v>402</v>
      </c>
      <c r="E44" s="334">
        <v>5500</v>
      </c>
      <c r="F44" s="99">
        <v>0</v>
      </c>
      <c r="G44" s="99">
        <v>0</v>
      </c>
      <c r="H44" s="99">
        <f t="shared" si="0"/>
        <v>5500</v>
      </c>
      <c r="I44" s="105">
        <v>0</v>
      </c>
      <c r="J44" s="99">
        <v>0</v>
      </c>
      <c r="K44" s="99">
        <v>0</v>
      </c>
      <c r="L44" s="99">
        <f t="shared" si="1"/>
        <v>0</v>
      </c>
    </row>
    <row r="45" spans="1:12" ht="15" customHeight="1">
      <c r="A45" s="221" t="s">
        <v>250</v>
      </c>
      <c r="B45" s="222" t="s">
        <v>213</v>
      </c>
      <c r="C45" s="342" t="s">
        <v>248</v>
      </c>
      <c r="D45" s="343"/>
      <c r="E45" s="97">
        <f>E46</f>
        <v>957</v>
      </c>
      <c r="F45" s="97">
        <f aca="true" t="shared" si="2" ref="F45:L45">F46</f>
        <v>0</v>
      </c>
      <c r="G45" s="97">
        <f t="shared" si="2"/>
        <v>0</v>
      </c>
      <c r="H45" s="97">
        <f t="shared" si="2"/>
        <v>957</v>
      </c>
      <c r="I45" s="97">
        <f t="shared" si="2"/>
        <v>0</v>
      </c>
      <c r="J45" s="97">
        <f t="shared" si="2"/>
        <v>0</v>
      </c>
      <c r="K45" s="97">
        <f t="shared" si="2"/>
        <v>0</v>
      </c>
      <c r="L45" s="97">
        <f t="shared" si="2"/>
        <v>0</v>
      </c>
    </row>
    <row r="46" spans="1:12" ht="15" customHeight="1">
      <c r="A46" s="216"/>
      <c r="B46" s="223"/>
      <c r="C46" s="168" t="s">
        <v>24</v>
      </c>
      <c r="D46" s="124" t="s">
        <v>21</v>
      </c>
      <c r="E46" s="276">
        <v>957</v>
      </c>
      <c r="F46" s="99">
        <v>0</v>
      </c>
      <c r="G46" s="99">
        <v>0</v>
      </c>
      <c r="H46" s="99">
        <f>SUM(E46:G46)</f>
        <v>957</v>
      </c>
      <c r="I46" s="99">
        <v>0</v>
      </c>
      <c r="J46" s="99">
        <v>0</v>
      </c>
      <c r="K46" s="99">
        <v>0</v>
      </c>
      <c r="L46" s="99">
        <f>SUM(I46:K46)</f>
        <v>0</v>
      </c>
    </row>
    <row r="47" spans="1:12" ht="15" customHeight="1">
      <c r="A47" s="217">
        <v>2</v>
      </c>
      <c r="B47" s="218" t="s">
        <v>116</v>
      </c>
      <c r="C47" s="264"/>
      <c r="D47" s="219"/>
      <c r="E47" s="152">
        <f>E48</f>
        <v>283</v>
      </c>
      <c r="F47" s="152">
        <f aca="true" t="shared" si="3" ref="F47:L47">F48</f>
        <v>0</v>
      </c>
      <c r="G47" s="152">
        <f t="shared" si="3"/>
        <v>0</v>
      </c>
      <c r="H47" s="152">
        <f t="shared" si="3"/>
        <v>283</v>
      </c>
      <c r="I47" s="152">
        <f t="shared" si="3"/>
        <v>0</v>
      </c>
      <c r="J47" s="152">
        <f t="shared" si="3"/>
        <v>0</v>
      </c>
      <c r="K47" s="152">
        <f t="shared" si="3"/>
        <v>0</v>
      </c>
      <c r="L47" s="152">
        <f t="shared" si="3"/>
        <v>0</v>
      </c>
    </row>
    <row r="48" spans="1:15" ht="15" customHeight="1">
      <c r="A48" s="221" t="s">
        <v>251</v>
      </c>
      <c r="B48" s="222" t="s">
        <v>214</v>
      </c>
      <c r="C48" s="380" t="s">
        <v>115</v>
      </c>
      <c r="D48" s="343"/>
      <c r="E48" s="97">
        <f>SUM(E49:E50)</f>
        <v>283</v>
      </c>
      <c r="F48" s="97">
        <f>SUM(F49:F50)</f>
        <v>0</v>
      </c>
      <c r="G48" s="97">
        <f>SUM(G49:G50)</f>
        <v>0</v>
      </c>
      <c r="H48" s="97">
        <f>SUM(H49:H50)</f>
        <v>283</v>
      </c>
      <c r="I48" s="97">
        <f>SUM(I49:I50)</f>
        <v>0</v>
      </c>
      <c r="J48" s="97">
        <f>SUM(J49:J50)</f>
        <v>0</v>
      </c>
      <c r="K48" s="97">
        <f>SUM(K49:K50)</f>
        <v>0</v>
      </c>
      <c r="L48" s="97">
        <f>SUM(L49:L50)</f>
        <v>0</v>
      </c>
      <c r="O48" s="59"/>
    </row>
    <row r="49" spans="1:15" ht="15" customHeight="1">
      <c r="A49" s="223"/>
      <c r="B49" s="168"/>
      <c r="C49" s="216">
        <v>1</v>
      </c>
      <c r="D49" s="124" t="s">
        <v>216</v>
      </c>
      <c r="E49" s="276">
        <v>50</v>
      </c>
      <c r="F49" s="99">
        <v>0</v>
      </c>
      <c r="G49" s="99">
        <v>0</v>
      </c>
      <c r="H49" s="99">
        <f>SUM(E49:G49)</f>
        <v>50</v>
      </c>
      <c r="I49" s="99">
        <v>0</v>
      </c>
      <c r="J49" s="99">
        <v>0</v>
      </c>
      <c r="K49" s="99">
        <v>0</v>
      </c>
      <c r="L49" s="99">
        <f>SUM(I49:K49)</f>
        <v>0</v>
      </c>
      <c r="O49" s="59"/>
    </row>
    <row r="50" spans="1:12" ht="15" customHeight="1">
      <c r="A50" s="216"/>
      <c r="B50" s="223"/>
      <c r="C50" s="168" t="s">
        <v>25</v>
      </c>
      <c r="D50" s="124" t="s">
        <v>177</v>
      </c>
      <c r="E50" s="276">
        <v>233</v>
      </c>
      <c r="F50" s="99">
        <v>0</v>
      </c>
      <c r="G50" s="99">
        <v>0</v>
      </c>
      <c r="H50" s="99">
        <f>SUM(E50:G50)</f>
        <v>233</v>
      </c>
      <c r="I50" s="99">
        <v>0</v>
      </c>
      <c r="J50" s="99">
        <v>0</v>
      </c>
      <c r="K50" s="99">
        <v>0</v>
      </c>
      <c r="L50" s="99">
        <f>SUM(I50:K50)</f>
        <v>0</v>
      </c>
    </row>
    <row r="51" spans="1:15" ht="15" customHeight="1">
      <c r="A51" s="217">
        <v>3</v>
      </c>
      <c r="B51" s="218" t="s">
        <v>119</v>
      </c>
      <c r="C51" s="264"/>
      <c r="D51" s="219"/>
      <c r="E51" s="152">
        <f>E52</f>
        <v>1650</v>
      </c>
      <c r="F51" s="152">
        <f aca="true" t="shared" si="4" ref="F51:L52">F52</f>
        <v>0</v>
      </c>
      <c r="G51" s="152">
        <f t="shared" si="4"/>
        <v>0</v>
      </c>
      <c r="H51" s="152">
        <f t="shared" si="4"/>
        <v>1650</v>
      </c>
      <c r="I51" s="152">
        <f t="shared" si="4"/>
        <v>0</v>
      </c>
      <c r="J51" s="152">
        <f t="shared" si="4"/>
        <v>0</v>
      </c>
      <c r="K51" s="152">
        <f t="shared" si="4"/>
        <v>0</v>
      </c>
      <c r="L51" s="152">
        <f t="shared" si="4"/>
        <v>0</v>
      </c>
      <c r="O51" s="60"/>
    </row>
    <row r="52" spans="1:12" ht="15" customHeight="1">
      <c r="A52" s="221" t="s">
        <v>252</v>
      </c>
      <c r="B52" s="222" t="s">
        <v>213</v>
      </c>
      <c r="C52" s="342" t="s">
        <v>248</v>
      </c>
      <c r="D52" s="343"/>
      <c r="E52" s="97">
        <f>E53</f>
        <v>1650</v>
      </c>
      <c r="F52" s="97">
        <f t="shared" si="4"/>
        <v>0</v>
      </c>
      <c r="G52" s="97">
        <f t="shared" si="4"/>
        <v>0</v>
      </c>
      <c r="H52" s="97">
        <f t="shared" si="4"/>
        <v>1650</v>
      </c>
      <c r="I52" s="230">
        <f t="shared" si="4"/>
        <v>0</v>
      </c>
      <c r="J52" s="97">
        <f t="shared" si="4"/>
        <v>0</v>
      </c>
      <c r="K52" s="97">
        <f t="shared" si="4"/>
        <v>0</v>
      </c>
      <c r="L52" s="97">
        <f t="shared" si="4"/>
        <v>0</v>
      </c>
    </row>
    <row r="53" spans="1:12" ht="15" customHeight="1">
      <c r="A53" s="216"/>
      <c r="B53" s="225"/>
      <c r="C53" s="290" t="s">
        <v>24</v>
      </c>
      <c r="D53" s="125" t="s">
        <v>83</v>
      </c>
      <c r="E53" s="335">
        <v>1650</v>
      </c>
      <c r="F53" s="105">
        <v>0</v>
      </c>
      <c r="G53" s="105">
        <v>0</v>
      </c>
      <c r="H53" s="105">
        <f>SUM(E53:G53)</f>
        <v>1650</v>
      </c>
      <c r="I53" s="105">
        <v>0</v>
      </c>
      <c r="J53" s="105">
        <v>0</v>
      </c>
      <c r="K53" s="105">
        <v>0</v>
      </c>
      <c r="L53" s="105">
        <f>SUM(I53:K53)</f>
        <v>0</v>
      </c>
    </row>
    <row r="54" spans="1:12" ht="15" customHeight="1">
      <c r="A54" s="217">
        <v>4</v>
      </c>
      <c r="B54" s="218" t="s">
        <v>117</v>
      </c>
      <c r="C54" s="264"/>
      <c r="D54" s="219"/>
      <c r="E54" s="265">
        <v>0</v>
      </c>
      <c r="F54" s="265">
        <v>0</v>
      </c>
      <c r="G54" s="265">
        <v>0</v>
      </c>
      <c r="H54" s="265">
        <v>0</v>
      </c>
      <c r="I54" s="265">
        <v>0</v>
      </c>
      <c r="J54" s="265">
        <v>0</v>
      </c>
      <c r="K54" s="265">
        <v>0</v>
      </c>
      <c r="L54" s="265">
        <v>0</v>
      </c>
    </row>
    <row r="55" spans="1:12" ht="15" customHeight="1">
      <c r="A55" s="217">
        <v>5</v>
      </c>
      <c r="B55" s="218" t="s">
        <v>118</v>
      </c>
      <c r="C55" s="264"/>
      <c r="D55" s="219"/>
      <c r="E55" s="265">
        <v>0</v>
      </c>
      <c r="F55" s="265">
        <v>0</v>
      </c>
      <c r="G55" s="265">
        <v>0</v>
      </c>
      <c r="H55" s="265">
        <v>0</v>
      </c>
      <c r="I55" s="265">
        <v>0</v>
      </c>
      <c r="J55" s="265">
        <v>0</v>
      </c>
      <c r="K55" s="265">
        <v>0</v>
      </c>
      <c r="L55" s="265">
        <v>0</v>
      </c>
    </row>
    <row r="61" spans="1:12" ht="27">
      <c r="A61" s="61"/>
      <c r="B61" s="62"/>
      <c r="C61" s="63"/>
      <c r="D61" s="64"/>
      <c r="E61" s="65"/>
      <c r="F61" s="65"/>
      <c r="G61" s="65"/>
      <c r="H61" s="66"/>
      <c r="I61" s="66"/>
      <c r="J61" s="66"/>
      <c r="K61" s="66"/>
      <c r="L61" s="66"/>
    </row>
    <row r="62" spans="4:7" ht="27">
      <c r="D62" s="67"/>
      <c r="E62" s="68"/>
      <c r="F62" s="68"/>
      <c r="G62" s="68"/>
    </row>
    <row r="63" spans="4:7" ht="27">
      <c r="D63" s="67"/>
      <c r="E63" s="68"/>
      <c r="F63" s="68"/>
      <c r="G63" s="68"/>
    </row>
    <row r="75" ht="27">
      <c r="D75" s="55" t="s">
        <v>240</v>
      </c>
    </row>
  </sheetData>
  <sheetProtection/>
  <mergeCells count="21">
    <mergeCell ref="E4:H4"/>
    <mergeCell ref="I4:L4"/>
    <mergeCell ref="A3:L3"/>
    <mergeCell ref="A5:A6"/>
    <mergeCell ref="E5:E6"/>
    <mergeCell ref="H5:H6"/>
    <mergeCell ref="C48:D48"/>
    <mergeCell ref="C45:D45"/>
    <mergeCell ref="I5:I6"/>
    <mergeCell ref="C52:D52"/>
    <mergeCell ref="G5:G6"/>
    <mergeCell ref="K5:K6"/>
    <mergeCell ref="F5:F6"/>
    <mergeCell ref="J5:J6"/>
    <mergeCell ref="C22:C23"/>
    <mergeCell ref="B5:B6"/>
    <mergeCell ref="C5:C6"/>
    <mergeCell ref="D5:D6"/>
    <mergeCell ref="C9:D9"/>
    <mergeCell ref="C10:C11"/>
    <mergeCell ref="L5:L6"/>
  </mergeCells>
  <printOptions horizontalCentered="1"/>
  <pageMargins left="0.7874015748031497" right="0.7874015748031497" top="0.984251968503937" bottom="0.8661417322834646" header="0.5118110236220472" footer="0.5118110236220472"/>
  <pageSetup firstPageNumber="12" useFirstPageNumber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2.57421875" style="0" customWidth="1"/>
    <col min="4" max="4" width="36.140625" style="0" customWidth="1"/>
    <col min="5" max="5" width="9.140625" style="0" customWidth="1"/>
    <col min="6" max="6" width="8.8515625" style="0" customWidth="1"/>
    <col min="7" max="7" width="9.421875" style="0" customWidth="1"/>
    <col min="8" max="8" width="8.8515625" style="0" customWidth="1"/>
    <col min="9" max="9" width="9.140625" style="0" customWidth="1"/>
    <col min="10" max="10" width="8.8515625" style="0" customWidth="1"/>
    <col min="11" max="11" width="9.28125" style="0" customWidth="1"/>
    <col min="12" max="12" width="9.421875" style="0" customWidth="1"/>
  </cols>
  <sheetData>
    <row r="1" spans="1:12" ht="13.5">
      <c r="A1" s="211" t="s">
        <v>358</v>
      </c>
      <c r="B1" s="212"/>
      <c r="C1" s="212"/>
      <c r="D1" s="212"/>
      <c r="E1" s="212"/>
      <c r="F1" s="212"/>
      <c r="G1" s="212"/>
      <c r="H1" s="137"/>
      <c r="I1" s="137"/>
      <c r="J1" s="137"/>
      <c r="K1" s="137"/>
      <c r="L1" s="137"/>
    </row>
    <row r="2" spans="1:12" ht="13.5">
      <c r="A2" s="243"/>
      <c r="B2" s="212"/>
      <c r="C2" s="212"/>
      <c r="D2" s="212"/>
      <c r="E2" s="212"/>
      <c r="F2" s="212"/>
      <c r="G2" s="212"/>
      <c r="H2" s="137"/>
      <c r="I2" s="137"/>
      <c r="J2" s="137"/>
      <c r="K2" s="137"/>
      <c r="L2" s="137"/>
    </row>
    <row r="3" spans="1:12" ht="15" customHeight="1">
      <c r="A3" s="363" t="s">
        <v>421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5.75" customHeight="1">
      <c r="A4" s="296"/>
      <c r="B4" s="297"/>
      <c r="C4" s="297"/>
      <c r="D4" s="298"/>
      <c r="E4" s="365" t="s">
        <v>30</v>
      </c>
      <c r="F4" s="366"/>
      <c r="G4" s="366"/>
      <c r="H4" s="367"/>
      <c r="I4" s="360" t="s">
        <v>29</v>
      </c>
      <c r="J4" s="361"/>
      <c r="K4" s="361"/>
      <c r="L4" s="362"/>
    </row>
    <row r="5" spans="1:12" ht="27.75" customHeight="1">
      <c r="A5" s="354" t="s">
        <v>192</v>
      </c>
      <c r="B5" s="359" t="s">
        <v>161</v>
      </c>
      <c r="C5" s="348"/>
      <c r="D5" s="347" t="s">
        <v>162</v>
      </c>
      <c r="E5" s="346" t="s">
        <v>435</v>
      </c>
      <c r="F5" s="346" t="s">
        <v>463</v>
      </c>
      <c r="G5" s="346" t="s">
        <v>395</v>
      </c>
      <c r="H5" s="346" t="s">
        <v>366</v>
      </c>
      <c r="I5" s="346" t="s">
        <v>435</v>
      </c>
      <c r="J5" s="346" t="s">
        <v>463</v>
      </c>
      <c r="K5" s="346" t="s">
        <v>395</v>
      </c>
      <c r="L5" s="346" t="s">
        <v>366</v>
      </c>
    </row>
    <row r="6" spans="1:12" ht="27.75" customHeight="1">
      <c r="A6" s="355"/>
      <c r="B6" s="359"/>
      <c r="C6" s="348"/>
      <c r="D6" s="347"/>
      <c r="E6" s="346"/>
      <c r="F6" s="346"/>
      <c r="G6" s="346"/>
      <c r="H6" s="346"/>
      <c r="I6" s="346"/>
      <c r="J6" s="346"/>
      <c r="K6" s="346"/>
      <c r="L6" s="346"/>
    </row>
    <row r="7" spans="1:12" ht="15" customHeight="1">
      <c r="A7" s="95" t="s">
        <v>364</v>
      </c>
      <c r="B7" s="96"/>
      <c r="C7" s="214"/>
      <c r="D7" s="214"/>
      <c r="E7" s="161">
        <f>SUM(E8+E14)</f>
        <v>51598</v>
      </c>
      <c r="F7" s="161">
        <f>SUM(F8+F14)</f>
        <v>0</v>
      </c>
      <c r="G7" s="161">
        <f>SUM(G8+G14)</f>
        <v>0</v>
      </c>
      <c r="H7" s="161">
        <f>SUM(H8+H14)</f>
        <v>51598</v>
      </c>
      <c r="I7" s="161">
        <f>SUM(I8+I14)</f>
        <v>0</v>
      </c>
      <c r="J7" s="161">
        <f>SUM(J8+J14)</f>
        <v>0</v>
      </c>
      <c r="K7" s="161">
        <f>SUM(K8+K14)</f>
        <v>0</v>
      </c>
      <c r="L7" s="161">
        <f>SUM(L8+L14)</f>
        <v>0</v>
      </c>
    </row>
    <row r="8" spans="1:12" ht="15" customHeight="1">
      <c r="A8" s="149">
        <v>1</v>
      </c>
      <c r="B8" s="150" t="s">
        <v>343</v>
      </c>
      <c r="C8" s="151"/>
      <c r="D8" s="151"/>
      <c r="E8" s="152">
        <f>E9</f>
        <v>0</v>
      </c>
      <c r="F8" s="152">
        <f aca="true" t="shared" si="0" ref="F8:L8">F9</f>
        <v>0</v>
      </c>
      <c r="G8" s="152">
        <f t="shared" si="0"/>
        <v>0</v>
      </c>
      <c r="H8" s="152">
        <f t="shared" si="0"/>
        <v>0</v>
      </c>
      <c r="I8" s="152">
        <f t="shared" si="0"/>
        <v>0</v>
      </c>
      <c r="J8" s="152">
        <f t="shared" si="0"/>
        <v>0</v>
      </c>
      <c r="K8" s="152">
        <f t="shared" si="0"/>
        <v>0</v>
      </c>
      <c r="L8" s="152">
        <f t="shared" si="0"/>
        <v>0</v>
      </c>
    </row>
    <row r="9" spans="1:12" ht="15" customHeight="1">
      <c r="A9" s="88" t="s">
        <v>344</v>
      </c>
      <c r="B9" s="222" t="s">
        <v>287</v>
      </c>
      <c r="C9" s="342" t="s">
        <v>288</v>
      </c>
      <c r="D9" s="343"/>
      <c r="E9" s="119">
        <f>SUM(E10:E13)</f>
        <v>0</v>
      </c>
      <c r="F9" s="119">
        <f>SUM(F10:F13)</f>
        <v>0</v>
      </c>
      <c r="G9" s="119">
        <f>SUM(G10:G13)</f>
        <v>0</v>
      </c>
      <c r="H9" s="119">
        <f>SUM(H10:H13)</f>
        <v>0</v>
      </c>
      <c r="I9" s="119">
        <f>SUM(I10:I13)</f>
        <v>0</v>
      </c>
      <c r="J9" s="119">
        <f>SUM(J10:J13)</f>
        <v>0</v>
      </c>
      <c r="K9" s="119">
        <f>SUM(K10:K13)</f>
        <v>0</v>
      </c>
      <c r="L9" s="119">
        <f>SUM(L10:L13)</f>
        <v>0</v>
      </c>
    </row>
    <row r="10" spans="1:12" ht="15" customHeight="1">
      <c r="A10" s="87"/>
      <c r="B10" s="111"/>
      <c r="C10" s="344" t="s">
        <v>24</v>
      </c>
      <c r="D10" s="112" t="s">
        <v>408</v>
      </c>
      <c r="E10" s="120">
        <v>0</v>
      </c>
      <c r="F10" s="100">
        <v>0</v>
      </c>
      <c r="G10" s="100">
        <v>0</v>
      </c>
      <c r="H10" s="100">
        <f>SUM(E10:G10)</f>
        <v>0</v>
      </c>
      <c r="I10" s="100">
        <v>0</v>
      </c>
      <c r="J10" s="100">
        <v>0</v>
      </c>
      <c r="K10" s="100">
        <v>0</v>
      </c>
      <c r="L10" s="100">
        <f>SUM(I10:K10)</f>
        <v>0</v>
      </c>
    </row>
    <row r="11" spans="1:12" ht="15" customHeight="1">
      <c r="A11" s="87"/>
      <c r="B11" s="111"/>
      <c r="C11" s="383"/>
      <c r="D11" s="112" t="s">
        <v>409</v>
      </c>
      <c r="E11" s="120">
        <v>0</v>
      </c>
      <c r="F11" s="100">
        <v>0</v>
      </c>
      <c r="G11" s="100">
        <v>0</v>
      </c>
      <c r="H11" s="100">
        <f>SUM(E11:G11)</f>
        <v>0</v>
      </c>
      <c r="I11" s="100">
        <v>0</v>
      </c>
      <c r="J11" s="100">
        <v>0</v>
      </c>
      <c r="K11" s="100">
        <v>0</v>
      </c>
      <c r="L11" s="100">
        <f>SUM(I11:K11)</f>
        <v>0</v>
      </c>
    </row>
    <row r="12" spans="1:12" ht="15" customHeight="1">
      <c r="A12" s="87"/>
      <c r="B12" s="111"/>
      <c r="C12" s="384"/>
      <c r="D12" s="112" t="s">
        <v>410</v>
      </c>
      <c r="E12" s="120">
        <v>0</v>
      </c>
      <c r="F12" s="100">
        <v>0</v>
      </c>
      <c r="G12" s="100">
        <v>0</v>
      </c>
      <c r="H12" s="100">
        <f>SUM(E12:G12)</f>
        <v>0</v>
      </c>
      <c r="I12" s="100">
        <v>0</v>
      </c>
      <c r="J12" s="100">
        <v>0</v>
      </c>
      <c r="K12" s="100">
        <v>0</v>
      </c>
      <c r="L12" s="100">
        <f>SUM(I12:K12)</f>
        <v>0</v>
      </c>
    </row>
    <row r="13" spans="1:12" ht="15" customHeight="1">
      <c r="A13" s="87"/>
      <c r="B13" s="111"/>
      <c r="C13" s="168" t="s">
        <v>25</v>
      </c>
      <c r="D13" s="128" t="s">
        <v>345</v>
      </c>
      <c r="E13" s="120">
        <v>0</v>
      </c>
      <c r="F13" s="100">
        <v>0</v>
      </c>
      <c r="G13" s="100">
        <v>0</v>
      </c>
      <c r="H13" s="100">
        <f>SUM(E13:G13)</f>
        <v>0</v>
      </c>
      <c r="I13" s="100">
        <v>0</v>
      </c>
      <c r="J13" s="100">
        <v>0</v>
      </c>
      <c r="K13" s="100">
        <v>0</v>
      </c>
      <c r="L13" s="100">
        <f>SUM(I13:K13)</f>
        <v>0</v>
      </c>
    </row>
    <row r="14" spans="1:12" ht="15" customHeight="1">
      <c r="A14" s="149">
        <v>3</v>
      </c>
      <c r="B14" s="374" t="s">
        <v>430</v>
      </c>
      <c r="C14" s="385"/>
      <c r="D14" s="386"/>
      <c r="E14" s="152">
        <f>E15</f>
        <v>51598</v>
      </c>
      <c r="F14" s="152">
        <f aca="true" t="shared" si="1" ref="F14:L14">F15</f>
        <v>0</v>
      </c>
      <c r="G14" s="152">
        <f t="shared" si="1"/>
        <v>0</v>
      </c>
      <c r="H14" s="152">
        <f t="shared" si="1"/>
        <v>51598</v>
      </c>
      <c r="I14" s="152">
        <f t="shared" si="1"/>
        <v>0</v>
      </c>
      <c r="J14" s="152">
        <f t="shared" si="1"/>
        <v>0</v>
      </c>
      <c r="K14" s="152">
        <f t="shared" si="1"/>
        <v>0</v>
      </c>
      <c r="L14" s="152">
        <f t="shared" si="1"/>
        <v>0</v>
      </c>
    </row>
    <row r="15" spans="1:12" ht="15" customHeight="1">
      <c r="A15" s="88" t="s">
        <v>431</v>
      </c>
      <c r="B15" s="222" t="s">
        <v>287</v>
      </c>
      <c r="C15" s="342" t="s">
        <v>288</v>
      </c>
      <c r="D15" s="343"/>
      <c r="E15" s="119">
        <f>SUM(E16:E17)</f>
        <v>51598</v>
      </c>
      <c r="F15" s="119">
        <f>SUM(F16)</f>
        <v>0</v>
      </c>
      <c r="G15" s="119">
        <f>SUM(G16)</f>
        <v>0</v>
      </c>
      <c r="H15" s="119">
        <f>SUM(H16)</f>
        <v>51598</v>
      </c>
      <c r="I15" s="119">
        <f>SUM(I16)</f>
        <v>0</v>
      </c>
      <c r="J15" s="119">
        <f>SUM(J16)</f>
        <v>0</v>
      </c>
      <c r="K15" s="119">
        <f>SUM(K16)</f>
        <v>0</v>
      </c>
      <c r="L15" s="119">
        <f>SUM(L16)</f>
        <v>0</v>
      </c>
    </row>
    <row r="16" spans="1:12" ht="15" customHeight="1">
      <c r="A16" s="312"/>
      <c r="B16" s="313"/>
      <c r="C16" s="221" t="s">
        <v>24</v>
      </c>
      <c r="D16" s="112" t="s">
        <v>432</v>
      </c>
      <c r="E16" s="120">
        <v>51598</v>
      </c>
      <c r="F16" s="100">
        <v>0</v>
      </c>
      <c r="G16" s="100">
        <v>0</v>
      </c>
      <c r="H16" s="100">
        <f>SUM(E16:G16)</f>
        <v>51598</v>
      </c>
      <c r="I16" s="100">
        <v>0</v>
      </c>
      <c r="J16" s="100">
        <v>0</v>
      </c>
      <c r="K16" s="100">
        <v>0</v>
      </c>
      <c r="L16" s="100">
        <f>SUM(I16:K16)</f>
        <v>0</v>
      </c>
    </row>
    <row r="17" ht="15" customHeight="1"/>
    <row r="18" ht="15" customHeight="1"/>
    <row r="19" ht="15" customHeight="1"/>
    <row r="20" ht="15" customHeight="1"/>
    <row r="21" ht="15" customHeight="1"/>
  </sheetData>
  <sheetProtection/>
  <mergeCells count="19">
    <mergeCell ref="A3:L3"/>
    <mergeCell ref="E4:H4"/>
    <mergeCell ref="I4:L4"/>
    <mergeCell ref="G5:G6"/>
    <mergeCell ref="K5:K6"/>
    <mergeCell ref="E5:E6"/>
    <mergeCell ref="A5:A6"/>
    <mergeCell ref="J5:J6"/>
    <mergeCell ref="F5:F6"/>
    <mergeCell ref="L5:L6"/>
    <mergeCell ref="B14:D14"/>
    <mergeCell ref="B5:B6"/>
    <mergeCell ref="C15:D15"/>
    <mergeCell ref="C10:C12"/>
    <mergeCell ref="C9:D9"/>
    <mergeCell ref="I5:I6"/>
    <mergeCell ref="C5:C6"/>
    <mergeCell ref="D5:D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pc007</cp:lastModifiedBy>
  <cp:lastPrinted>2018-07-31T09:51:44Z</cp:lastPrinted>
  <dcterms:created xsi:type="dcterms:W3CDTF">2006-06-21T07:20:26Z</dcterms:created>
  <dcterms:modified xsi:type="dcterms:W3CDTF">2021-06-17T10:36:07Z</dcterms:modified>
  <cp:category/>
  <cp:version/>
  <cp:contentType/>
  <cp:contentStatus/>
</cp:coreProperties>
</file>