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40" windowHeight="8265" activeTab="0"/>
  </bookViews>
  <sheets>
    <sheet name="P3" sheetId="1" r:id="rId1"/>
    <sheet name="P5" sheetId="2" r:id="rId2"/>
  </sheets>
  <definedNames>
    <definedName name="_xlnm.Print_Area" localSheetId="0">'P3'!$A$1:$P$40</definedName>
    <definedName name="_xlnm.Print_Area" localSheetId="1">'P5'!$A$1:$P$51</definedName>
  </definedNames>
  <calcPr fullCalcOnLoad="1"/>
</workbook>
</file>

<file path=xl/sharedStrings.xml><?xml version="1.0" encoding="utf-8"?>
<sst xmlns="http://schemas.openxmlformats.org/spreadsheetml/2006/main" count="188" uniqueCount="112">
  <si>
    <t>Verejná zeleň</t>
  </si>
  <si>
    <t>Detské ihriská</t>
  </si>
  <si>
    <t>Rozvoj obcí</t>
  </si>
  <si>
    <t>1</t>
  </si>
  <si>
    <t>2</t>
  </si>
  <si>
    <t>3</t>
  </si>
  <si>
    <t>4</t>
  </si>
  <si>
    <t>5</t>
  </si>
  <si>
    <t>Kapitálové výdavky</t>
  </si>
  <si>
    <t>Deratizácia verejných plôch zelene</t>
  </si>
  <si>
    <t>6</t>
  </si>
  <si>
    <t>7</t>
  </si>
  <si>
    <t>8</t>
  </si>
  <si>
    <t>Rekreačné a športové služby</t>
  </si>
  <si>
    <t>Verejné osvetlenie</t>
  </si>
  <si>
    <t>Správa a údržba verejných priestranstiev</t>
  </si>
  <si>
    <t xml:space="preserve">Cestná doprava </t>
  </si>
  <si>
    <t>Kód zdroja</t>
  </si>
  <si>
    <t>PROGRAM 3:   KOMUNIKÁCIE</t>
  </si>
  <si>
    <t>PROGRAM 5:  PROSTREDIE  PRE  ŽIVOT</t>
  </si>
  <si>
    <t>PROGRAM 5:     Prostredie pre život</t>
  </si>
  <si>
    <t>Výmena a doplňanie lavičiek v MČ, obnova náterov na lavičkách</t>
  </si>
  <si>
    <t>Lavičky v MČ</t>
  </si>
  <si>
    <t>Ochrana životného prostredia</t>
  </si>
  <si>
    <t>d) výroba a osadzovanie zábradlí</t>
  </si>
  <si>
    <t>a) zimná údržba na verejných priestranstvách v správe MČ</t>
  </si>
  <si>
    <t>b) zimná údržba na komunikáciach zverených do správy MČ</t>
  </si>
  <si>
    <t>PROGRAM 3:    Miestne komunikácie nezverené do správy MČ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</si>
  <si>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</si>
  <si>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</si>
  <si>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</si>
  <si>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</si>
  <si>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 xml:space="preserve">Mzdy, platy a ostatné osobné vyrovnania    AČ         </t>
  </si>
  <si>
    <t>Poistné a príspevky do poisťovní AČ</t>
  </si>
  <si>
    <t>Nákup materiálu pre AČ</t>
  </si>
  <si>
    <t>Poistné pre AČ</t>
  </si>
  <si>
    <t>11T1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</si>
  <si>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</si>
  <si>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</si>
  <si>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</si>
  <si>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</si>
  <si>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</si>
  <si>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</si>
  <si>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11T2</t>
  </si>
  <si>
    <t xml:space="preserve">                                                                                                                                      </t>
  </si>
  <si>
    <t>e) oprava a úprava jestvujúcich komunikácií, parkovísk pre parkovanie osobných áut</t>
  </si>
  <si>
    <t>Všeobecné služby AČ</t>
  </si>
  <si>
    <t>Realizácia výstavby detských ihrísk v zmysle štandardov EU</t>
  </si>
  <si>
    <t xml:space="preserve">     Bežné výdavky</t>
  </si>
  <si>
    <t>Svojpomocná výstavba detského ihriska - spoluúčasť 20 %</t>
  </si>
  <si>
    <t>g) oprava miest pre invalidov</t>
  </si>
  <si>
    <t>f) zriadenie nových parkovacích miest v MČ</t>
  </si>
  <si>
    <t>Ekonomická klasifikácia</t>
  </si>
  <si>
    <t xml:space="preserve">Celkom bežné a kapitálové výdavky  </t>
  </si>
  <si>
    <t>Funkčná klasifikácia</t>
  </si>
  <si>
    <t>Ukazovateľ</t>
  </si>
  <si>
    <t xml:space="preserve"> Vianočné osvetlenie</t>
  </si>
  <si>
    <t>Podprogram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</si>
  <si>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</si>
  <si>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</si>
  <si>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05.6.0</t>
  </si>
  <si>
    <t>06.2.0</t>
  </si>
  <si>
    <t>04.5.1</t>
  </si>
  <si>
    <t>08.1.0</t>
  </si>
  <si>
    <t>06.4.0</t>
  </si>
  <si>
    <t xml:space="preserve">Ihrisko Polianská </t>
  </si>
  <si>
    <t>11H</t>
  </si>
  <si>
    <t>d) doplnenie chýbajúcich cestných kanalizačných vpustí a poklopov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</si>
  <si>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</si>
  <si>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</si>
  <si>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</si>
  <si>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</si>
  <si>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</si>
  <si>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</si>
  <si>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 xml:space="preserve">                                       - venčoviská</t>
  </si>
  <si>
    <t>5.5</t>
  </si>
  <si>
    <t>5.4</t>
  </si>
  <si>
    <t>5.3</t>
  </si>
  <si>
    <t>5.2.2</t>
  </si>
  <si>
    <t>5.2.1</t>
  </si>
  <si>
    <t>5.1</t>
  </si>
  <si>
    <t>3.1.1</t>
  </si>
  <si>
    <t>3.1.2</t>
  </si>
  <si>
    <t>3.2</t>
  </si>
  <si>
    <t>640        Bežné transfery</t>
  </si>
  <si>
    <t xml:space="preserve">630         Tovary            a služby </t>
  </si>
  <si>
    <t>Spolu Bežné výdavky</t>
  </si>
  <si>
    <t xml:space="preserve">620 Poistné           do poisť. </t>
  </si>
  <si>
    <t>610         Mzdy</t>
  </si>
  <si>
    <t>Spolu Kapitálové výdavky</t>
  </si>
  <si>
    <t>710 Obstarávanie kapitálových aktív</t>
  </si>
  <si>
    <t>720              Kapitálové transfery</t>
  </si>
  <si>
    <t>Údržba nástupíšt MHD</t>
  </si>
  <si>
    <t>Výbeh pre voľný pohyb psov</t>
  </si>
  <si>
    <t>Dotácie VZN 42/2004</t>
  </si>
  <si>
    <t>a) terénne úpravy (materiál)</t>
  </si>
  <si>
    <t>Športoviská + street workoutové ihriská</t>
  </si>
  <si>
    <t>Street workoutové ihriská</t>
  </si>
  <si>
    <t>Štúdie a príprava ideových projektov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</si>
  <si>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</si>
  <si>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</si>
  <si>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</si>
  <si>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</si>
  <si>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</si>
  <si>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DJ Gerlachovská</t>
  </si>
  <si>
    <t>Schválený rozpočet          rok 2015</t>
  </si>
  <si>
    <t>Detské ihriská, príspevok na DI</t>
  </si>
  <si>
    <t xml:space="preserve"> Programový rozpočet Mestskej časti Košice - Sever na rok 2016</t>
  </si>
  <si>
    <t xml:space="preserve">Detské ihrisko - Krupinská / dotácia v zmysle VZN č. 51  </t>
  </si>
  <si>
    <t xml:space="preserve">Street workoutové ihrisko - Študentská / dotácia v zmysle VZN č. 51  </t>
  </si>
  <si>
    <t>e) oprava a úprava jestvujúcich komunikácií, parkovísk pre parkovanie osobných áut - podľa potreby / dotácie v zmysle VZN č. 51</t>
  </si>
  <si>
    <t>a) údržba ciest, chodníkov, vpustí v medziblokovom priestore - podľa potreby / dotácie                     v zmysle VZN č. 51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</si>
</sst>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_ ;\-#,##0\ "/>
    <numFmt numFmtId="181" formatCode="#,##0\ _K_č"/>
    <numFmt numFmtId="182" formatCode="#,##0.0"/>
    <numFmt numFmtId="183" formatCode="[$-405]d\.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2"/>
      <name val="Tahoma"/>
      <family val="2"/>
    </font>
    <font>
      <i/>
      <sz val="10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0" fontId="7" fillId="7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24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15" fillId="24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Border="1" applyAlignment="1">
      <alignment/>
    </xf>
    <xf numFmtId="3" fontId="15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5" fillId="24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3" fillId="1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17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vertical="center"/>
    </xf>
    <xf numFmtId="3" fontId="4" fillId="17" borderId="10" xfId="0" applyNumberFormat="1" applyFont="1" applyFill="1" applyBorder="1" applyAlignment="1" applyProtection="1">
      <alignment horizontal="right" vertical="center"/>
      <protection locked="0"/>
    </xf>
    <xf numFmtId="3" fontId="3" fillId="17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vertical="center"/>
    </xf>
    <xf numFmtId="3" fontId="4" fillId="2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3" fillId="17" borderId="10" xfId="0" applyNumberFormat="1" applyFont="1" applyFill="1" applyBorder="1" applyAlignment="1">
      <alignment horizontal="left" vertical="center"/>
    </xf>
    <xf numFmtId="3" fontId="3" fillId="1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7" fillId="7" borderId="10" xfId="0" applyNumberFormat="1" applyFont="1" applyFill="1" applyBorder="1" applyAlignment="1">
      <alignment horizontal="right"/>
    </xf>
    <xf numFmtId="3" fontId="7" fillId="7" borderId="10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3" fontId="5" fillId="8" borderId="10" xfId="0" applyNumberFormat="1" applyFont="1" applyFill="1" applyBorder="1" applyAlignment="1">
      <alignment vertical="center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vertical="center"/>
      <protection locked="0"/>
    </xf>
    <xf numFmtId="0" fontId="6" fillId="8" borderId="10" xfId="0" applyFont="1" applyFill="1" applyBorder="1" applyAlignment="1" applyProtection="1">
      <alignment vertical="center"/>
      <protection locked="0"/>
    </xf>
    <xf numFmtId="3" fontId="5" fillId="8" borderId="10" xfId="0" applyNumberFormat="1" applyFont="1" applyFill="1" applyBorder="1" applyAlignment="1" applyProtection="1">
      <alignment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 wrapText="1"/>
    </xf>
    <xf numFmtId="3" fontId="4" fillId="24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3" fillId="24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9" fillId="18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18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textRotation="90"/>
    </xf>
    <xf numFmtId="0" fontId="2" fillId="18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17" borderId="13" xfId="0" applyFont="1" applyFill="1" applyBorder="1" applyAlignment="1">
      <alignment vertical="center"/>
    </xf>
    <xf numFmtId="0" fontId="3" fillId="17" borderId="14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8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center" wrapText="1"/>
    </xf>
    <xf numFmtId="49" fontId="9" fillId="18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18" borderId="10" xfId="0" applyFont="1" applyFill="1" applyBorder="1" applyAlignment="1">
      <alignment/>
    </xf>
    <xf numFmtId="0" fontId="4" fillId="18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1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8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24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49" fontId="3" fillId="17" borderId="13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SheetLayoutView="100" zoomScalePageLayoutView="20" workbookViewId="0" topLeftCell="A1">
      <selection activeCell="R10" sqref="R10"/>
    </sheetView>
  </sheetViews>
  <sheetFormatPr defaultColWidth="9.140625" defaultRowHeight="12.75"/>
  <cols>
    <col min="1" max="1" width="6.8515625" style="16" customWidth="1"/>
    <col min="2" max="2" width="4.28125" style="16" customWidth="1"/>
    <col min="3" max="3" width="8.57421875" style="16" customWidth="1"/>
    <col min="4" max="4" width="3.140625" style="16" customWidth="1"/>
    <col min="5" max="5" width="60.57421875" style="16" customWidth="1"/>
    <col min="6" max="6" width="10.00390625" style="16" hidden="1" customWidth="1"/>
    <col min="7" max="7" width="7.140625" style="16" customWidth="1"/>
    <col min="8" max="8" width="8.00390625" style="16" customWidth="1"/>
    <col min="9" max="9" width="8.421875" style="16" customWidth="1"/>
    <col min="10" max="10" width="8.8515625" style="16" customWidth="1"/>
    <col min="11" max="11" width="9.00390625" style="16" customWidth="1"/>
    <col min="12" max="12" width="10.57421875" style="16" hidden="1" customWidth="1"/>
    <col min="13" max="13" width="10.421875" style="16" customWidth="1"/>
    <col min="14" max="14" width="9.140625" style="16" customWidth="1"/>
    <col min="15" max="15" width="8.7109375" style="16" customWidth="1"/>
    <col min="16" max="16" width="11.7109375" style="16" customWidth="1"/>
    <col min="17" max="16384" width="9.140625" style="16" customWidth="1"/>
  </cols>
  <sheetData>
    <row r="1" spans="1:15" ht="15.75" customHeight="1">
      <c r="A1" s="33"/>
      <c r="B1" s="34"/>
      <c r="C1" s="4"/>
      <c r="D1" s="4"/>
      <c r="E1" s="4"/>
      <c r="O1" s="18"/>
    </row>
    <row r="2" spans="1:3" ht="15.75" customHeight="1">
      <c r="A2" s="33"/>
      <c r="B2" s="34" t="s">
        <v>18</v>
      </c>
      <c r="C2" s="4"/>
    </row>
    <row r="3" spans="1:16" ht="15" customHeight="1">
      <c r="A3" s="90" t="s">
        <v>44</v>
      </c>
      <c r="B3" s="91"/>
      <c r="C3" s="91"/>
      <c r="D3" s="91"/>
      <c r="E3" s="91"/>
      <c r="F3" s="116" t="s">
        <v>107</v>
      </c>
      <c r="G3" s="117"/>
      <c r="H3" s="117"/>
      <c r="I3" s="117"/>
      <c r="J3" s="117"/>
      <c r="K3" s="117"/>
      <c r="L3" s="118"/>
      <c r="M3" s="118"/>
      <c r="N3" s="118"/>
      <c r="O3" s="119"/>
      <c r="P3" s="111" t="s">
        <v>53</v>
      </c>
    </row>
    <row r="4" spans="1:16" ht="18.75" customHeight="1">
      <c r="A4" s="91"/>
      <c r="B4" s="91"/>
      <c r="C4" s="91"/>
      <c r="D4" s="91"/>
      <c r="E4" s="91"/>
      <c r="F4" s="104" t="s">
        <v>48</v>
      </c>
      <c r="G4" s="104"/>
      <c r="H4" s="104"/>
      <c r="I4" s="104"/>
      <c r="J4" s="104"/>
      <c r="K4" s="105"/>
      <c r="L4" s="104" t="s">
        <v>8</v>
      </c>
      <c r="M4" s="104"/>
      <c r="N4" s="104"/>
      <c r="O4" s="105"/>
      <c r="P4" s="112"/>
    </row>
    <row r="5" spans="1:16" ht="15" customHeight="1">
      <c r="A5" s="91"/>
      <c r="B5" s="91"/>
      <c r="C5" s="91"/>
      <c r="D5" s="91"/>
      <c r="E5" s="91"/>
      <c r="F5" s="114" t="s">
        <v>52</v>
      </c>
      <c r="G5" s="105"/>
      <c r="H5" s="105"/>
      <c r="I5" s="105"/>
      <c r="J5" s="105"/>
      <c r="K5" s="105"/>
      <c r="L5" s="114" t="s">
        <v>52</v>
      </c>
      <c r="M5" s="105"/>
      <c r="N5" s="105"/>
      <c r="O5" s="105"/>
      <c r="P5" s="112"/>
    </row>
    <row r="6" spans="1:16" ht="24.75" customHeight="1">
      <c r="A6" s="94" t="s">
        <v>17</v>
      </c>
      <c r="B6" s="92" t="s">
        <v>57</v>
      </c>
      <c r="C6" s="110" t="s">
        <v>54</v>
      </c>
      <c r="D6" s="123"/>
      <c r="E6" s="121" t="s">
        <v>55</v>
      </c>
      <c r="F6" s="107" t="s">
        <v>105</v>
      </c>
      <c r="G6" s="115" t="s">
        <v>88</v>
      </c>
      <c r="H6" s="115" t="s">
        <v>87</v>
      </c>
      <c r="I6" s="115" t="s">
        <v>85</v>
      </c>
      <c r="J6" s="115" t="s">
        <v>84</v>
      </c>
      <c r="K6" s="106" t="s">
        <v>86</v>
      </c>
      <c r="L6" s="115" t="s">
        <v>105</v>
      </c>
      <c r="M6" s="115" t="s">
        <v>90</v>
      </c>
      <c r="N6" s="115" t="s">
        <v>91</v>
      </c>
      <c r="O6" s="106" t="s">
        <v>89</v>
      </c>
      <c r="P6" s="112"/>
    </row>
    <row r="7" spans="1:20" ht="24.75" customHeight="1">
      <c r="A7" s="94"/>
      <c r="B7" s="93"/>
      <c r="C7" s="110"/>
      <c r="D7" s="123"/>
      <c r="E7" s="121"/>
      <c r="F7" s="108"/>
      <c r="G7" s="115"/>
      <c r="H7" s="115"/>
      <c r="I7" s="115"/>
      <c r="J7" s="115"/>
      <c r="K7" s="106"/>
      <c r="L7" s="115"/>
      <c r="M7" s="115"/>
      <c r="N7" s="115"/>
      <c r="O7" s="120"/>
      <c r="P7" s="113"/>
      <c r="T7" s="27"/>
    </row>
    <row r="8" spans="1:16" ht="15" customHeight="1">
      <c r="A8" s="30"/>
      <c r="B8" s="7" t="s">
        <v>27</v>
      </c>
      <c r="C8" s="9"/>
      <c r="D8" s="63"/>
      <c r="E8" s="64"/>
      <c r="F8" s="69">
        <f aca="true" t="shared" si="0" ref="F8:O8">F9+F34</f>
        <v>5500</v>
      </c>
      <c r="G8" s="69">
        <f t="shared" si="0"/>
        <v>0</v>
      </c>
      <c r="H8" s="69">
        <f t="shared" si="0"/>
        <v>0</v>
      </c>
      <c r="I8" s="69">
        <f t="shared" si="0"/>
        <v>3500</v>
      </c>
      <c r="J8" s="69">
        <f t="shared" si="0"/>
        <v>4000</v>
      </c>
      <c r="K8" s="69">
        <f t="shared" si="0"/>
        <v>7500</v>
      </c>
      <c r="L8" s="69">
        <f t="shared" si="0"/>
        <v>30000</v>
      </c>
      <c r="M8" s="69">
        <f t="shared" si="0"/>
        <v>30000</v>
      </c>
      <c r="N8" s="69">
        <f t="shared" si="0"/>
        <v>0</v>
      </c>
      <c r="O8" s="69">
        <f t="shared" si="0"/>
        <v>30000</v>
      </c>
      <c r="P8" s="69">
        <f>K8+O8</f>
        <v>37500</v>
      </c>
    </row>
    <row r="9" spans="1:21" ht="15" customHeight="1">
      <c r="A9" s="30"/>
      <c r="B9" s="70">
        <v>1</v>
      </c>
      <c r="C9" s="71" t="s">
        <v>28</v>
      </c>
      <c r="D9" s="72"/>
      <c r="E9" s="72"/>
      <c r="F9" s="73">
        <f aca="true" t="shared" si="1" ref="F9:O9">F10+F23</f>
        <v>5500</v>
      </c>
      <c r="G9" s="73">
        <f t="shared" si="1"/>
        <v>0</v>
      </c>
      <c r="H9" s="73">
        <f t="shared" si="1"/>
        <v>0</v>
      </c>
      <c r="I9" s="73">
        <f t="shared" si="1"/>
        <v>3000</v>
      </c>
      <c r="J9" s="73">
        <f t="shared" si="1"/>
        <v>4000</v>
      </c>
      <c r="K9" s="73">
        <f t="shared" si="1"/>
        <v>7000</v>
      </c>
      <c r="L9" s="73">
        <f t="shared" si="1"/>
        <v>30000</v>
      </c>
      <c r="M9" s="73">
        <f t="shared" si="1"/>
        <v>30000</v>
      </c>
      <c r="N9" s="73">
        <f t="shared" si="1"/>
        <v>0</v>
      </c>
      <c r="O9" s="73">
        <f t="shared" si="1"/>
        <v>30000</v>
      </c>
      <c r="P9" s="73">
        <f>K9+O9</f>
        <v>37000</v>
      </c>
      <c r="Q9" s="25"/>
      <c r="R9" s="25"/>
      <c r="S9" s="25"/>
      <c r="T9" s="25"/>
      <c r="U9" s="25"/>
    </row>
    <row r="10" spans="1:16" ht="15" customHeight="1">
      <c r="A10" s="30"/>
      <c r="B10" s="31" t="s">
        <v>81</v>
      </c>
      <c r="C10" s="29" t="s">
        <v>62</v>
      </c>
      <c r="D10" s="99" t="s">
        <v>16</v>
      </c>
      <c r="E10" s="100"/>
      <c r="F10" s="35">
        <f aca="true" t="shared" si="2" ref="F10:P10">SUM(F11:F22)</f>
        <v>5000</v>
      </c>
      <c r="G10" s="35">
        <f t="shared" si="2"/>
        <v>0</v>
      </c>
      <c r="H10" s="35">
        <f t="shared" si="2"/>
        <v>0</v>
      </c>
      <c r="I10" s="35">
        <f t="shared" si="2"/>
        <v>3000</v>
      </c>
      <c r="J10" s="35">
        <f t="shared" si="2"/>
        <v>4000</v>
      </c>
      <c r="K10" s="35">
        <f>SUM(G10:J10)</f>
        <v>7000</v>
      </c>
      <c r="L10" s="35">
        <f t="shared" si="2"/>
        <v>30000</v>
      </c>
      <c r="M10" s="35">
        <f t="shared" si="2"/>
        <v>30000</v>
      </c>
      <c r="N10" s="35">
        <f t="shared" si="2"/>
        <v>0</v>
      </c>
      <c r="O10" s="35">
        <f aca="true" t="shared" si="3" ref="O10:O33">SUM(M10:N10)</f>
        <v>30000</v>
      </c>
      <c r="P10" s="35">
        <f t="shared" si="2"/>
        <v>37000</v>
      </c>
    </row>
    <row r="11" spans="1:16" ht="15" customHeight="1">
      <c r="A11" s="95">
        <v>41</v>
      </c>
      <c r="B11" s="30"/>
      <c r="C11" s="50"/>
      <c r="D11" s="97" t="s">
        <v>3</v>
      </c>
      <c r="E11" s="47" t="s">
        <v>29</v>
      </c>
      <c r="F11" s="36">
        <v>2500</v>
      </c>
      <c r="G11" s="37">
        <v>0</v>
      </c>
      <c r="H11" s="37">
        <v>0</v>
      </c>
      <c r="I11" s="38">
        <v>0</v>
      </c>
      <c r="J11" s="37">
        <v>0</v>
      </c>
      <c r="K11" s="44">
        <f>SUM(G11:J11)</f>
        <v>0</v>
      </c>
      <c r="L11" s="44">
        <v>0</v>
      </c>
      <c r="M11" s="44">
        <v>0</v>
      </c>
      <c r="N11" s="44">
        <v>0</v>
      </c>
      <c r="O11" s="44">
        <f t="shared" si="3"/>
        <v>0</v>
      </c>
      <c r="P11" s="44">
        <f aca="true" t="shared" si="4" ref="P11:P40">K11+O11</f>
        <v>0</v>
      </c>
    </row>
    <row r="12" spans="1:16" ht="29.25" customHeight="1">
      <c r="A12" s="96"/>
      <c r="B12" s="30"/>
      <c r="C12" s="50"/>
      <c r="D12" s="98"/>
      <c r="E12" s="47" t="s">
        <v>111</v>
      </c>
      <c r="F12" s="36">
        <v>0</v>
      </c>
      <c r="G12" s="37">
        <v>0</v>
      </c>
      <c r="H12" s="37">
        <v>0</v>
      </c>
      <c r="I12" s="38">
        <v>0</v>
      </c>
      <c r="J12" s="37">
        <v>3000</v>
      </c>
      <c r="K12" s="44">
        <f>SUM(G12:J12)</f>
        <v>3000</v>
      </c>
      <c r="L12" s="44">
        <v>0</v>
      </c>
      <c r="M12" s="44">
        <v>0</v>
      </c>
      <c r="N12" s="44">
        <v>0</v>
      </c>
      <c r="O12" s="44">
        <f t="shared" si="3"/>
        <v>0</v>
      </c>
      <c r="P12" s="44">
        <f t="shared" si="4"/>
        <v>3000</v>
      </c>
    </row>
    <row r="13" spans="1:17" ht="15" customHeight="1">
      <c r="A13" s="30">
        <v>41</v>
      </c>
      <c r="B13" s="30"/>
      <c r="C13" s="50"/>
      <c r="D13" s="97" t="s">
        <v>4</v>
      </c>
      <c r="E13" s="102" t="s">
        <v>58</v>
      </c>
      <c r="F13" s="36">
        <v>500</v>
      </c>
      <c r="G13" s="37">
        <v>0</v>
      </c>
      <c r="H13" s="37"/>
      <c r="I13" s="38">
        <v>1000</v>
      </c>
      <c r="J13" s="37">
        <v>0</v>
      </c>
      <c r="K13" s="44">
        <f aca="true" t="shared" si="5" ref="K13:K22">SUM(G13:J13)</f>
        <v>1000</v>
      </c>
      <c r="L13" s="44">
        <v>0</v>
      </c>
      <c r="M13" s="44">
        <v>0</v>
      </c>
      <c r="N13" s="44">
        <v>0</v>
      </c>
      <c r="O13" s="44">
        <f t="shared" si="3"/>
        <v>0</v>
      </c>
      <c r="P13" s="44">
        <f t="shared" si="4"/>
        <v>1000</v>
      </c>
      <c r="Q13" s="81"/>
    </row>
    <row r="14" spans="1:16" ht="15" customHeight="1">
      <c r="A14" s="30" t="s">
        <v>66</v>
      </c>
      <c r="B14" s="30"/>
      <c r="C14" s="50"/>
      <c r="D14" s="109"/>
      <c r="E14" s="122"/>
      <c r="F14" s="36">
        <v>0</v>
      </c>
      <c r="G14" s="37">
        <v>0</v>
      </c>
      <c r="H14" s="37">
        <v>0</v>
      </c>
      <c r="I14" s="38">
        <v>0</v>
      </c>
      <c r="J14" s="37">
        <v>0</v>
      </c>
      <c r="K14" s="44">
        <f t="shared" si="5"/>
        <v>0</v>
      </c>
      <c r="L14" s="44">
        <v>0</v>
      </c>
      <c r="M14" s="44">
        <v>0</v>
      </c>
      <c r="N14" s="44">
        <v>0</v>
      </c>
      <c r="O14" s="44">
        <f t="shared" si="3"/>
        <v>0</v>
      </c>
      <c r="P14" s="44">
        <f t="shared" si="4"/>
        <v>0</v>
      </c>
    </row>
    <row r="15" spans="1:16" ht="15" customHeight="1">
      <c r="A15" s="30">
        <v>41</v>
      </c>
      <c r="B15" s="30"/>
      <c r="C15" s="50"/>
      <c r="D15" s="52" t="s">
        <v>5</v>
      </c>
      <c r="E15" s="47" t="s">
        <v>31</v>
      </c>
      <c r="F15" s="36">
        <v>1000</v>
      </c>
      <c r="G15" s="37">
        <v>0</v>
      </c>
      <c r="H15" s="37">
        <v>0</v>
      </c>
      <c r="I15" s="38">
        <v>1000</v>
      </c>
      <c r="J15" s="37">
        <v>0</v>
      </c>
      <c r="K15" s="44">
        <f t="shared" si="5"/>
        <v>1000</v>
      </c>
      <c r="L15" s="44">
        <v>0</v>
      </c>
      <c r="M15" s="44">
        <v>0</v>
      </c>
      <c r="N15" s="44">
        <v>0</v>
      </c>
      <c r="O15" s="44">
        <f t="shared" si="3"/>
        <v>0</v>
      </c>
      <c r="P15" s="44">
        <f t="shared" si="4"/>
        <v>1000</v>
      </c>
    </row>
    <row r="16" spans="1:16" ht="15" customHeight="1">
      <c r="A16" s="30">
        <v>41</v>
      </c>
      <c r="B16" s="30"/>
      <c r="C16" s="50"/>
      <c r="D16" s="52" t="s">
        <v>6</v>
      </c>
      <c r="E16" s="47" t="s">
        <v>67</v>
      </c>
      <c r="F16" s="36">
        <v>0</v>
      </c>
      <c r="G16" s="37">
        <v>0</v>
      </c>
      <c r="H16" s="37">
        <v>0</v>
      </c>
      <c r="I16" s="38">
        <v>0</v>
      </c>
      <c r="J16" s="37">
        <v>0</v>
      </c>
      <c r="K16" s="44">
        <f t="shared" si="5"/>
        <v>0</v>
      </c>
      <c r="L16" s="44">
        <v>0</v>
      </c>
      <c r="M16" s="44">
        <v>0</v>
      </c>
      <c r="N16" s="44">
        <v>0</v>
      </c>
      <c r="O16" s="44">
        <f t="shared" si="3"/>
        <v>0</v>
      </c>
      <c r="P16" s="44">
        <f t="shared" si="4"/>
        <v>0</v>
      </c>
    </row>
    <row r="17" spans="1:17" ht="15" customHeight="1">
      <c r="A17" s="95">
        <v>41</v>
      </c>
      <c r="B17" s="30"/>
      <c r="C17" s="50"/>
      <c r="D17" s="97" t="s">
        <v>7</v>
      </c>
      <c r="E17" s="47" t="s">
        <v>45</v>
      </c>
      <c r="F17" s="36">
        <v>0</v>
      </c>
      <c r="G17" s="37">
        <v>0</v>
      </c>
      <c r="H17" s="37">
        <v>0</v>
      </c>
      <c r="I17" s="38">
        <v>0</v>
      </c>
      <c r="J17" s="37">
        <v>0</v>
      </c>
      <c r="K17" s="44">
        <f t="shared" si="5"/>
        <v>0</v>
      </c>
      <c r="L17" s="44">
        <v>0</v>
      </c>
      <c r="M17" s="44">
        <v>0</v>
      </c>
      <c r="N17" s="44">
        <v>0</v>
      </c>
      <c r="O17" s="44">
        <f t="shared" si="3"/>
        <v>0</v>
      </c>
      <c r="P17" s="44">
        <f t="shared" si="4"/>
        <v>0</v>
      </c>
      <c r="Q17" s="80"/>
    </row>
    <row r="18" spans="1:17" ht="29.25" customHeight="1">
      <c r="A18" s="96"/>
      <c r="B18" s="30"/>
      <c r="C18" s="50"/>
      <c r="D18" s="98"/>
      <c r="E18" s="47" t="s">
        <v>110</v>
      </c>
      <c r="F18" s="36">
        <v>0</v>
      </c>
      <c r="G18" s="37">
        <v>0</v>
      </c>
      <c r="H18" s="37">
        <v>0</v>
      </c>
      <c r="I18" s="38">
        <v>0</v>
      </c>
      <c r="J18" s="37">
        <v>1000</v>
      </c>
      <c r="K18" s="44">
        <f t="shared" si="5"/>
        <v>1000</v>
      </c>
      <c r="L18" s="44">
        <v>0</v>
      </c>
      <c r="M18" s="44">
        <v>0</v>
      </c>
      <c r="N18" s="44">
        <v>0</v>
      </c>
      <c r="O18" s="44">
        <f t="shared" si="3"/>
        <v>0</v>
      </c>
      <c r="P18" s="44">
        <f t="shared" si="4"/>
        <v>1000</v>
      </c>
      <c r="Q18" s="80"/>
    </row>
    <row r="19" spans="1:17" ht="15" customHeight="1">
      <c r="A19" s="30">
        <v>46</v>
      </c>
      <c r="B19" s="30"/>
      <c r="C19" s="50"/>
      <c r="D19" s="97" t="s">
        <v>10</v>
      </c>
      <c r="E19" s="102" t="s">
        <v>51</v>
      </c>
      <c r="F19" s="36">
        <v>0</v>
      </c>
      <c r="G19" s="37">
        <v>0</v>
      </c>
      <c r="H19" s="37">
        <v>0</v>
      </c>
      <c r="I19" s="38">
        <v>0</v>
      </c>
      <c r="J19" s="37">
        <v>0</v>
      </c>
      <c r="K19" s="44">
        <f t="shared" si="5"/>
        <v>0</v>
      </c>
      <c r="L19" s="44">
        <v>0</v>
      </c>
      <c r="M19" s="37">
        <v>30000</v>
      </c>
      <c r="N19" s="44">
        <v>0</v>
      </c>
      <c r="O19" s="44">
        <f t="shared" si="3"/>
        <v>30000</v>
      </c>
      <c r="P19" s="44">
        <f t="shared" si="4"/>
        <v>30000</v>
      </c>
      <c r="Q19" s="80"/>
    </row>
    <row r="20" spans="1:16" ht="15" customHeight="1">
      <c r="A20" s="30" t="s">
        <v>66</v>
      </c>
      <c r="B20" s="30"/>
      <c r="C20" s="50"/>
      <c r="D20" s="101"/>
      <c r="E20" s="103"/>
      <c r="F20" s="36">
        <v>0</v>
      </c>
      <c r="G20" s="37">
        <v>0</v>
      </c>
      <c r="H20" s="37">
        <v>0</v>
      </c>
      <c r="I20" s="38">
        <v>0</v>
      </c>
      <c r="J20" s="37">
        <v>0</v>
      </c>
      <c r="K20" s="44">
        <f t="shared" si="5"/>
        <v>0</v>
      </c>
      <c r="L20" s="44">
        <v>30000</v>
      </c>
      <c r="M20" s="44">
        <v>0</v>
      </c>
      <c r="N20" s="44">
        <v>0</v>
      </c>
      <c r="O20" s="44">
        <f t="shared" si="3"/>
        <v>0</v>
      </c>
      <c r="P20" s="44">
        <f t="shared" si="4"/>
        <v>0</v>
      </c>
    </row>
    <row r="21" spans="1:16" ht="15" customHeight="1">
      <c r="A21" s="30">
        <v>41</v>
      </c>
      <c r="B21" s="30"/>
      <c r="C21" s="50"/>
      <c r="D21" s="52" t="s">
        <v>11</v>
      </c>
      <c r="E21" s="47" t="s">
        <v>50</v>
      </c>
      <c r="F21" s="36">
        <v>0</v>
      </c>
      <c r="G21" s="37">
        <v>0</v>
      </c>
      <c r="H21" s="37">
        <v>0</v>
      </c>
      <c r="I21" s="38">
        <v>0</v>
      </c>
      <c r="J21" s="37">
        <v>0</v>
      </c>
      <c r="K21" s="44">
        <f t="shared" si="5"/>
        <v>0</v>
      </c>
      <c r="L21" s="44">
        <v>0</v>
      </c>
      <c r="M21" s="44">
        <v>0</v>
      </c>
      <c r="N21" s="44">
        <v>0</v>
      </c>
      <c r="O21" s="44">
        <f t="shared" si="3"/>
        <v>0</v>
      </c>
      <c r="P21" s="44">
        <f t="shared" si="4"/>
        <v>0</v>
      </c>
    </row>
    <row r="22" spans="1:16" s="20" customFormat="1" ht="15" customHeight="1">
      <c r="A22" s="30">
        <v>41</v>
      </c>
      <c r="B22" s="47"/>
      <c r="C22" s="47"/>
      <c r="D22" s="52" t="s">
        <v>12</v>
      </c>
      <c r="E22" s="47" t="s">
        <v>68</v>
      </c>
      <c r="F22" s="36">
        <v>1000</v>
      </c>
      <c r="G22" s="47">
        <v>0</v>
      </c>
      <c r="H22" s="47">
        <v>0</v>
      </c>
      <c r="I22" s="36">
        <v>1000</v>
      </c>
      <c r="J22" s="47">
        <v>0</v>
      </c>
      <c r="K22" s="44">
        <f t="shared" si="5"/>
        <v>1000</v>
      </c>
      <c r="L22" s="48">
        <v>0</v>
      </c>
      <c r="M22" s="48">
        <v>0</v>
      </c>
      <c r="N22" s="48">
        <v>0</v>
      </c>
      <c r="O22" s="44">
        <f t="shared" si="3"/>
        <v>0</v>
      </c>
      <c r="P22" s="36">
        <f t="shared" si="4"/>
        <v>1000</v>
      </c>
    </row>
    <row r="23" spans="1:16" s="21" customFormat="1" ht="15" customHeight="1">
      <c r="A23" s="78"/>
      <c r="B23" s="62" t="s">
        <v>82</v>
      </c>
      <c r="C23" s="29" t="s">
        <v>61</v>
      </c>
      <c r="D23" s="49" t="s">
        <v>2</v>
      </c>
      <c r="E23" s="49"/>
      <c r="F23" s="39">
        <f>SUM(F24:F33)</f>
        <v>500</v>
      </c>
      <c r="G23" s="39">
        <f>G24+G25+G26+G27+G28+G29+G30+G31+G32+G33</f>
        <v>0</v>
      </c>
      <c r="H23" s="39">
        <f>H24+H25+H26+H27+H28+H29+H30+H31+H32+H33</f>
        <v>0</v>
      </c>
      <c r="I23" s="39">
        <f>I24+I25+I26+I27+I28+I29+I30+I31+I32+I33</f>
        <v>0</v>
      </c>
      <c r="J23" s="39">
        <f>J24+J25+J26+J27+J28+J29+J30+J31+J32+J33</f>
        <v>0</v>
      </c>
      <c r="K23" s="39">
        <f>SUM(G23:J23)</f>
        <v>0</v>
      </c>
      <c r="L23" s="39">
        <f>SUM(L24:L33)</f>
        <v>0</v>
      </c>
      <c r="M23" s="39">
        <f>M24+M25+M26+M27+M28+M29+M30+M31+M32+M33</f>
        <v>0</v>
      </c>
      <c r="N23" s="39">
        <f>N24+N25+N26+N27+N28+N29+N30+N31+N32+N33</f>
        <v>0</v>
      </c>
      <c r="O23" s="35">
        <f t="shared" si="3"/>
        <v>0</v>
      </c>
      <c r="P23" s="39">
        <f t="shared" si="4"/>
        <v>0</v>
      </c>
    </row>
    <row r="24" spans="1:16" ht="15" customHeight="1">
      <c r="A24" s="30" t="s">
        <v>36</v>
      </c>
      <c r="B24" s="30"/>
      <c r="C24" s="51"/>
      <c r="D24" s="51">
        <v>1</v>
      </c>
      <c r="E24" s="48" t="s">
        <v>32</v>
      </c>
      <c r="F24" s="84">
        <v>268</v>
      </c>
      <c r="G24" s="38">
        <v>0</v>
      </c>
      <c r="H24" s="38">
        <v>0</v>
      </c>
      <c r="I24" s="38">
        <v>0</v>
      </c>
      <c r="J24" s="38">
        <v>0</v>
      </c>
      <c r="K24" s="38">
        <f>SUM(G24:J24)</f>
        <v>0</v>
      </c>
      <c r="L24" s="45">
        <v>0</v>
      </c>
      <c r="M24" s="45">
        <v>0</v>
      </c>
      <c r="N24" s="45">
        <v>0</v>
      </c>
      <c r="O24" s="45">
        <f t="shared" si="3"/>
        <v>0</v>
      </c>
      <c r="P24" s="38">
        <f t="shared" si="4"/>
        <v>0</v>
      </c>
    </row>
    <row r="25" spans="1:16" ht="15" customHeight="1">
      <c r="A25" s="30" t="s">
        <v>43</v>
      </c>
      <c r="B25" s="30"/>
      <c r="C25" s="51"/>
      <c r="D25" s="51">
        <v>2</v>
      </c>
      <c r="E25" s="48" t="s">
        <v>32</v>
      </c>
      <c r="F25" s="84">
        <v>47</v>
      </c>
      <c r="G25" s="38">
        <v>0</v>
      </c>
      <c r="H25" s="38">
        <v>0</v>
      </c>
      <c r="I25" s="38">
        <v>0</v>
      </c>
      <c r="J25" s="38">
        <v>0</v>
      </c>
      <c r="K25" s="38">
        <f aca="true" t="shared" si="6" ref="K25:K33">SUM(G25:J25)</f>
        <v>0</v>
      </c>
      <c r="L25" s="45">
        <v>0</v>
      </c>
      <c r="M25" s="45">
        <v>0</v>
      </c>
      <c r="N25" s="45">
        <v>0</v>
      </c>
      <c r="O25" s="45">
        <f t="shared" si="3"/>
        <v>0</v>
      </c>
      <c r="P25" s="38">
        <f t="shared" si="4"/>
        <v>0</v>
      </c>
    </row>
    <row r="26" spans="1:16" ht="15" customHeight="1">
      <c r="A26" s="30" t="s">
        <v>36</v>
      </c>
      <c r="B26" s="30"/>
      <c r="C26" s="51"/>
      <c r="D26" s="51">
        <v>3</v>
      </c>
      <c r="E26" s="45" t="s">
        <v>33</v>
      </c>
      <c r="F26" s="40">
        <v>94</v>
      </c>
      <c r="G26" s="38">
        <v>0</v>
      </c>
      <c r="H26" s="38">
        <v>0</v>
      </c>
      <c r="I26" s="38">
        <v>0</v>
      </c>
      <c r="J26" s="38">
        <v>0</v>
      </c>
      <c r="K26" s="38">
        <f t="shared" si="6"/>
        <v>0</v>
      </c>
      <c r="L26" s="45">
        <v>0</v>
      </c>
      <c r="M26" s="45">
        <v>0</v>
      </c>
      <c r="N26" s="45">
        <v>0</v>
      </c>
      <c r="O26" s="45">
        <f t="shared" si="3"/>
        <v>0</v>
      </c>
      <c r="P26" s="38">
        <f t="shared" si="4"/>
        <v>0</v>
      </c>
    </row>
    <row r="27" spans="1:16" ht="15" customHeight="1">
      <c r="A27" s="30" t="s">
        <v>43</v>
      </c>
      <c r="B27" s="30"/>
      <c r="C27" s="51"/>
      <c r="D27" s="51">
        <v>4</v>
      </c>
      <c r="E27" s="45" t="s">
        <v>33</v>
      </c>
      <c r="F27" s="40">
        <v>16</v>
      </c>
      <c r="G27" s="38">
        <v>0</v>
      </c>
      <c r="H27" s="38">
        <v>0</v>
      </c>
      <c r="I27" s="38">
        <v>0</v>
      </c>
      <c r="J27" s="38">
        <v>0</v>
      </c>
      <c r="K27" s="38">
        <f t="shared" si="6"/>
        <v>0</v>
      </c>
      <c r="L27" s="45">
        <v>0</v>
      </c>
      <c r="M27" s="45">
        <v>0</v>
      </c>
      <c r="N27" s="45">
        <v>0</v>
      </c>
      <c r="O27" s="45">
        <f t="shared" si="3"/>
        <v>0</v>
      </c>
      <c r="P27" s="38">
        <f t="shared" si="4"/>
        <v>0</v>
      </c>
    </row>
    <row r="28" spans="1:16" ht="15" customHeight="1">
      <c r="A28" s="30" t="s">
        <v>36</v>
      </c>
      <c r="B28" s="30"/>
      <c r="C28" s="50"/>
      <c r="D28" s="52" t="s">
        <v>7</v>
      </c>
      <c r="E28" s="47" t="s">
        <v>34</v>
      </c>
      <c r="F28" s="36">
        <v>0</v>
      </c>
      <c r="G28" s="38">
        <v>0</v>
      </c>
      <c r="H28" s="38">
        <v>0</v>
      </c>
      <c r="I28" s="38">
        <v>0</v>
      </c>
      <c r="J28" s="38">
        <v>0</v>
      </c>
      <c r="K28" s="38">
        <f t="shared" si="6"/>
        <v>0</v>
      </c>
      <c r="L28" s="44">
        <v>0</v>
      </c>
      <c r="M28" s="44">
        <v>0</v>
      </c>
      <c r="N28" s="44">
        <v>0</v>
      </c>
      <c r="O28" s="45">
        <f t="shared" si="3"/>
        <v>0</v>
      </c>
      <c r="P28" s="38">
        <f t="shared" si="4"/>
        <v>0</v>
      </c>
    </row>
    <row r="29" spans="1:16" ht="15" customHeight="1">
      <c r="A29" s="30" t="s">
        <v>43</v>
      </c>
      <c r="B29" s="30"/>
      <c r="C29" s="50"/>
      <c r="D29" s="52" t="s">
        <v>10</v>
      </c>
      <c r="E29" s="47" t="s">
        <v>34</v>
      </c>
      <c r="F29" s="36">
        <v>0</v>
      </c>
      <c r="G29" s="38">
        <v>0</v>
      </c>
      <c r="H29" s="38">
        <v>0</v>
      </c>
      <c r="I29" s="38">
        <v>0</v>
      </c>
      <c r="J29" s="38">
        <v>0</v>
      </c>
      <c r="K29" s="38">
        <f t="shared" si="6"/>
        <v>0</v>
      </c>
      <c r="L29" s="44">
        <v>0</v>
      </c>
      <c r="M29" s="44">
        <v>0</v>
      </c>
      <c r="N29" s="44">
        <v>0</v>
      </c>
      <c r="O29" s="45">
        <f t="shared" si="3"/>
        <v>0</v>
      </c>
      <c r="P29" s="38">
        <f t="shared" si="4"/>
        <v>0</v>
      </c>
    </row>
    <row r="30" spans="1:16" ht="15" customHeight="1">
      <c r="A30" s="30" t="s">
        <v>36</v>
      </c>
      <c r="B30" s="30"/>
      <c r="C30" s="50"/>
      <c r="D30" s="52" t="s">
        <v>11</v>
      </c>
      <c r="E30" s="47" t="s">
        <v>35</v>
      </c>
      <c r="F30" s="36">
        <v>64</v>
      </c>
      <c r="G30" s="38">
        <v>0</v>
      </c>
      <c r="H30" s="38">
        <v>0</v>
      </c>
      <c r="I30" s="38">
        <v>0</v>
      </c>
      <c r="J30" s="38">
        <v>0</v>
      </c>
      <c r="K30" s="38">
        <f t="shared" si="6"/>
        <v>0</v>
      </c>
      <c r="L30" s="44">
        <v>0</v>
      </c>
      <c r="M30" s="44">
        <v>0</v>
      </c>
      <c r="N30" s="44">
        <v>0</v>
      </c>
      <c r="O30" s="45">
        <f t="shared" si="3"/>
        <v>0</v>
      </c>
      <c r="P30" s="38">
        <f t="shared" si="4"/>
        <v>0</v>
      </c>
    </row>
    <row r="31" spans="1:16" ht="15" customHeight="1">
      <c r="A31" s="32" t="s">
        <v>43</v>
      </c>
      <c r="B31" s="51"/>
      <c r="C31" s="51"/>
      <c r="D31" s="53">
        <v>8</v>
      </c>
      <c r="E31" s="47" t="s">
        <v>35</v>
      </c>
      <c r="F31" s="36">
        <v>11</v>
      </c>
      <c r="G31" s="38">
        <v>0</v>
      </c>
      <c r="H31" s="38">
        <v>0</v>
      </c>
      <c r="I31" s="38">
        <v>0</v>
      </c>
      <c r="J31" s="38">
        <v>0</v>
      </c>
      <c r="K31" s="38">
        <f t="shared" si="6"/>
        <v>0</v>
      </c>
      <c r="L31" s="44">
        <v>0</v>
      </c>
      <c r="M31" s="44">
        <v>0</v>
      </c>
      <c r="N31" s="44">
        <v>0</v>
      </c>
      <c r="O31" s="45">
        <f t="shared" si="3"/>
        <v>0</v>
      </c>
      <c r="P31" s="38">
        <f t="shared" si="4"/>
        <v>0</v>
      </c>
    </row>
    <row r="32" spans="1:16" ht="15" customHeight="1">
      <c r="A32" s="30" t="s">
        <v>36</v>
      </c>
      <c r="B32" s="51"/>
      <c r="C32" s="51"/>
      <c r="D32" s="53">
        <v>9</v>
      </c>
      <c r="E32" s="47" t="s">
        <v>46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8">
        <f t="shared" si="6"/>
        <v>0</v>
      </c>
      <c r="L32" s="44">
        <v>0</v>
      </c>
      <c r="M32" s="44">
        <v>0</v>
      </c>
      <c r="N32" s="44">
        <v>0</v>
      </c>
      <c r="O32" s="45">
        <f t="shared" si="3"/>
        <v>0</v>
      </c>
      <c r="P32" s="38">
        <f t="shared" si="4"/>
        <v>0</v>
      </c>
    </row>
    <row r="33" spans="1:16" ht="15" customHeight="1">
      <c r="A33" s="32" t="s">
        <v>43</v>
      </c>
      <c r="B33" s="51"/>
      <c r="C33" s="51"/>
      <c r="D33" s="47">
        <v>10</v>
      </c>
      <c r="E33" s="47" t="s">
        <v>46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8">
        <f t="shared" si="6"/>
        <v>0</v>
      </c>
      <c r="L33" s="45">
        <v>0</v>
      </c>
      <c r="M33" s="45">
        <v>0</v>
      </c>
      <c r="N33" s="45">
        <v>0</v>
      </c>
      <c r="O33" s="45">
        <f t="shared" si="3"/>
        <v>0</v>
      </c>
      <c r="P33" s="38">
        <f t="shared" si="4"/>
        <v>0</v>
      </c>
    </row>
    <row r="34" spans="1:16" s="22" customFormat="1" ht="15" customHeight="1">
      <c r="A34" s="55"/>
      <c r="B34" s="74">
        <v>2</v>
      </c>
      <c r="C34" s="75" t="s">
        <v>15</v>
      </c>
      <c r="D34" s="76"/>
      <c r="E34" s="76"/>
      <c r="F34" s="77">
        <f>F35</f>
        <v>0</v>
      </c>
      <c r="G34" s="77">
        <f aca="true" t="shared" si="7" ref="G34:O34">G35</f>
        <v>0</v>
      </c>
      <c r="H34" s="77">
        <f t="shared" si="7"/>
        <v>0</v>
      </c>
      <c r="I34" s="77">
        <f t="shared" si="7"/>
        <v>500</v>
      </c>
      <c r="J34" s="77">
        <f t="shared" si="7"/>
        <v>0</v>
      </c>
      <c r="K34" s="77">
        <f t="shared" si="7"/>
        <v>500</v>
      </c>
      <c r="L34" s="77">
        <f t="shared" si="7"/>
        <v>0</v>
      </c>
      <c r="M34" s="77">
        <f t="shared" si="7"/>
        <v>0</v>
      </c>
      <c r="N34" s="77">
        <f t="shared" si="7"/>
        <v>0</v>
      </c>
      <c r="O34" s="77">
        <f t="shared" si="7"/>
        <v>0</v>
      </c>
      <c r="P34" s="77">
        <f t="shared" si="4"/>
        <v>500</v>
      </c>
    </row>
    <row r="35" spans="1:16" s="22" customFormat="1" ht="15" customHeight="1">
      <c r="A35" s="55"/>
      <c r="B35" s="54" t="s">
        <v>83</v>
      </c>
      <c r="C35" s="29" t="s">
        <v>62</v>
      </c>
      <c r="D35" s="99" t="s">
        <v>16</v>
      </c>
      <c r="E35" s="100"/>
      <c r="F35" s="41">
        <f>SUM(F38:F40)</f>
        <v>0</v>
      </c>
      <c r="G35" s="41">
        <f>SUM(G38:G40)</f>
        <v>0</v>
      </c>
      <c r="H35" s="41">
        <f>SUM(H38:H40)</f>
        <v>0</v>
      </c>
      <c r="I35" s="41">
        <f>SUM(I38:I40)</f>
        <v>500</v>
      </c>
      <c r="J35" s="41">
        <f>SUM(J38:J40)</f>
        <v>0</v>
      </c>
      <c r="K35" s="42">
        <f>SUM(G35:J35)</f>
        <v>500</v>
      </c>
      <c r="L35" s="42">
        <f>SUM(L36:L40)</f>
        <v>0</v>
      </c>
      <c r="M35" s="42">
        <f>M36+M37+M40</f>
        <v>0</v>
      </c>
      <c r="N35" s="42">
        <f>N36+N37+N40</f>
        <v>0</v>
      </c>
      <c r="O35" s="35">
        <f>SUM(M35:N35)</f>
        <v>0</v>
      </c>
      <c r="P35" s="42">
        <f t="shared" si="4"/>
        <v>500</v>
      </c>
    </row>
    <row r="36" spans="1:16" s="22" customFormat="1" ht="15" customHeight="1" hidden="1">
      <c r="A36" s="55">
        <v>41</v>
      </c>
      <c r="B36" s="55"/>
      <c r="C36" s="56"/>
      <c r="D36" s="57" t="s">
        <v>3</v>
      </c>
      <c r="E36" s="58" t="s">
        <v>25</v>
      </c>
      <c r="F36" s="43">
        <v>0</v>
      </c>
      <c r="G36" s="43">
        <v>0</v>
      </c>
      <c r="H36" s="87">
        <v>0</v>
      </c>
      <c r="I36" s="43">
        <v>0</v>
      </c>
      <c r="J36" s="46">
        <v>0</v>
      </c>
      <c r="K36" s="43">
        <v>0</v>
      </c>
      <c r="L36" s="46">
        <v>0</v>
      </c>
      <c r="M36" s="46">
        <v>0</v>
      </c>
      <c r="N36" s="46">
        <v>0</v>
      </c>
      <c r="O36" s="46">
        <v>0</v>
      </c>
      <c r="P36" s="43">
        <f t="shared" si="4"/>
        <v>0</v>
      </c>
    </row>
    <row r="37" spans="1:16" s="22" customFormat="1" ht="15" customHeight="1" hidden="1">
      <c r="A37" s="55">
        <v>41</v>
      </c>
      <c r="B37" s="55"/>
      <c r="C37" s="56"/>
      <c r="D37" s="57" t="s">
        <v>4</v>
      </c>
      <c r="E37" s="58" t="s">
        <v>26</v>
      </c>
      <c r="F37" s="43">
        <v>0</v>
      </c>
      <c r="G37" s="43">
        <v>0</v>
      </c>
      <c r="H37" s="87">
        <v>0</v>
      </c>
      <c r="I37" s="43">
        <v>0</v>
      </c>
      <c r="J37" s="46">
        <v>0</v>
      </c>
      <c r="K37" s="43">
        <v>0</v>
      </c>
      <c r="L37" s="46">
        <v>0</v>
      </c>
      <c r="M37" s="46">
        <v>0</v>
      </c>
      <c r="N37" s="46">
        <v>0</v>
      </c>
      <c r="O37" s="46">
        <v>0</v>
      </c>
      <c r="P37" s="43">
        <f t="shared" si="4"/>
        <v>0</v>
      </c>
    </row>
    <row r="38" spans="1:16" s="22" customFormat="1" ht="15" customHeight="1">
      <c r="A38" s="55">
        <v>41</v>
      </c>
      <c r="B38" s="55"/>
      <c r="C38" s="56"/>
      <c r="D38" s="82" t="s">
        <v>3</v>
      </c>
      <c r="E38" s="58" t="s">
        <v>69</v>
      </c>
      <c r="F38" s="43">
        <v>0</v>
      </c>
      <c r="G38" s="43">
        <v>0</v>
      </c>
      <c r="H38" s="87">
        <v>0</v>
      </c>
      <c r="I38" s="43">
        <v>0</v>
      </c>
      <c r="J38" s="46">
        <v>0</v>
      </c>
      <c r="K38" s="43">
        <f>SUM(G38:J38)</f>
        <v>0</v>
      </c>
      <c r="L38" s="46">
        <v>0</v>
      </c>
      <c r="M38" s="46">
        <v>0</v>
      </c>
      <c r="N38" s="46">
        <v>0</v>
      </c>
      <c r="O38" s="46">
        <f>SUM(M38:N38)</f>
        <v>0</v>
      </c>
      <c r="P38" s="38">
        <f t="shared" si="4"/>
        <v>0</v>
      </c>
    </row>
    <row r="39" spans="1:16" s="22" customFormat="1" ht="15" customHeight="1">
      <c r="A39" s="55">
        <v>41</v>
      </c>
      <c r="B39" s="55"/>
      <c r="C39" s="56"/>
      <c r="D39" s="82" t="s">
        <v>4</v>
      </c>
      <c r="E39" s="58" t="s">
        <v>70</v>
      </c>
      <c r="F39" s="43">
        <v>0</v>
      </c>
      <c r="G39" s="43">
        <v>0</v>
      </c>
      <c r="H39" s="87">
        <v>0</v>
      </c>
      <c r="I39" s="43">
        <v>500</v>
      </c>
      <c r="J39" s="46">
        <v>0</v>
      </c>
      <c r="K39" s="43">
        <f>SUM(G39:J39)</f>
        <v>500</v>
      </c>
      <c r="L39" s="46">
        <v>0</v>
      </c>
      <c r="M39" s="46">
        <v>0</v>
      </c>
      <c r="N39" s="46">
        <v>0</v>
      </c>
      <c r="O39" s="46">
        <f>SUM(M39:N39)</f>
        <v>0</v>
      </c>
      <c r="P39" s="38">
        <f t="shared" si="4"/>
        <v>500</v>
      </c>
    </row>
    <row r="40" spans="1:16" s="22" customFormat="1" ht="15" customHeight="1">
      <c r="A40" s="55">
        <v>41</v>
      </c>
      <c r="B40" s="55"/>
      <c r="C40" s="56"/>
      <c r="D40" s="82" t="s">
        <v>5</v>
      </c>
      <c r="E40" s="79" t="s">
        <v>92</v>
      </c>
      <c r="F40" s="85">
        <v>0</v>
      </c>
      <c r="G40" s="43">
        <v>0</v>
      </c>
      <c r="H40" s="43">
        <v>0</v>
      </c>
      <c r="I40" s="87">
        <v>0</v>
      </c>
      <c r="J40" s="43">
        <v>0</v>
      </c>
      <c r="K40" s="43">
        <f>SUM(G40:J40)</f>
        <v>0</v>
      </c>
      <c r="L40" s="46">
        <v>0</v>
      </c>
      <c r="M40" s="46">
        <v>0</v>
      </c>
      <c r="N40" s="46">
        <v>0</v>
      </c>
      <c r="O40" s="46">
        <f>SUM(M40:N40)</f>
        <v>0</v>
      </c>
      <c r="P40" s="38">
        <f t="shared" si="4"/>
        <v>0</v>
      </c>
    </row>
    <row r="41" spans="6:15" ht="30">
      <c r="F41" s="18"/>
      <c r="G41" s="18"/>
      <c r="H41" s="18"/>
      <c r="I41" s="18"/>
      <c r="J41" s="18"/>
      <c r="K41" s="23"/>
      <c r="O41" s="19"/>
    </row>
    <row r="42" ht="45.75" customHeight="1">
      <c r="P42" s="24"/>
    </row>
    <row r="43" ht="45.75" customHeight="1">
      <c r="E43" s="21"/>
    </row>
    <row r="44" ht="58.5" customHeight="1">
      <c r="E44" s="17"/>
    </row>
    <row r="45" ht="24" customHeight="1">
      <c r="E45" s="17"/>
    </row>
    <row r="46" spans="5:7" ht="37.5" customHeight="1" hidden="1">
      <c r="E46" s="17" t="s">
        <v>38</v>
      </c>
      <c r="G46" s="21"/>
    </row>
    <row r="47" ht="33.75" customHeight="1" hidden="1">
      <c r="E47" s="17" t="s">
        <v>39</v>
      </c>
    </row>
    <row r="48" ht="99.75" customHeight="1" hidden="1">
      <c r="E48" s="17" t="s">
        <v>40</v>
      </c>
    </row>
    <row r="49" spans="5:8" ht="167.25" customHeight="1" hidden="1">
      <c r="E49" s="17" t="s">
        <v>37</v>
      </c>
      <c r="H49" s="21">
        <v>34000</v>
      </c>
    </row>
    <row r="50" ht="48" customHeight="1" hidden="1"/>
    <row r="51" ht="90" customHeight="1" hidden="1">
      <c r="E51" s="16" t="s">
        <v>41</v>
      </c>
    </row>
    <row r="52" ht="30" hidden="1">
      <c r="E52" s="16" t="s">
        <v>42</v>
      </c>
    </row>
    <row r="53" spans="5:8" ht="30" hidden="1">
      <c r="E53" s="16" t="s">
        <v>37</v>
      </c>
      <c r="H53" s="21">
        <v>11000</v>
      </c>
    </row>
    <row r="54" ht="30" hidden="1"/>
    <row r="55" ht="30" hidden="1"/>
    <row r="56" ht="187.5" customHeight="1" hidden="1"/>
    <row r="57" ht="30">
      <c r="H57" s="23"/>
    </row>
    <row r="76" ht="30">
      <c r="E76" s="16" t="s">
        <v>74</v>
      </c>
    </row>
  </sheetData>
  <sheetProtection selectLockedCells="1" selectUnlockedCells="1"/>
  <mergeCells count="32">
    <mergeCell ref="A17:A18"/>
    <mergeCell ref="D17:D18"/>
    <mergeCell ref="E6:E7"/>
    <mergeCell ref="F5:K5"/>
    <mergeCell ref="E13:E14"/>
    <mergeCell ref="I6:I7"/>
    <mergeCell ref="J6:J7"/>
    <mergeCell ref="G6:G7"/>
    <mergeCell ref="H6:H7"/>
    <mergeCell ref="D6:D7"/>
    <mergeCell ref="P3:P7"/>
    <mergeCell ref="L4:O4"/>
    <mergeCell ref="L5:O5"/>
    <mergeCell ref="N6:N7"/>
    <mergeCell ref="L6:L7"/>
    <mergeCell ref="F3:O3"/>
    <mergeCell ref="M6:M7"/>
    <mergeCell ref="O6:O7"/>
    <mergeCell ref="D35:E35"/>
    <mergeCell ref="D19:D20"/>
    <mergeCell ref="E19:E20"/>
    <mergeCell ref="F4:K4"/>
    <mergeCell ref="K6:K7"/>
    <mergeCell ref="F6:F7"/>
    <mergeCell ref="D10:E10"/>
    <mergeCell ref="D13:D14"/>
    <mergeCell ref="A3:E5"/>
    <mergeCell ref="C6:C7"/>
    <mergeCell ref="B6:B7"/>
    <mergeCell ref="A6:A7"/>
    <mergeCell ref="A11:A12"/>
    <mergeCell ref="D11:D12"/>
  </mergeCells>
  <printOptions horizontalCentered="1" verticalCentered="1"/>
  <pageMargins left="0.7874015748031497" right="0.7874015748031497" top="0.984251968503937" bottom="0.8661417322834646" header="0.5118110236220472" footer="0.5118110236220472"/>
  <pageSetup firstPageNumber="7" useFirstPageNumber="1" horizontalDpi="600" verticalDpi="600" orientation="landscape" paperSize="9" scale="63" r:id="rId1"/>
  <headerFooter alignWithMargins="0">
    <oddFooter>&amp;C4. rozpočtové opatrenie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T16" sqref="T16"/>
    </sheetView>
  </sheetViews>
  <sheetFormatPr defaultColWidth="9.140625" defaultRowHeight="12.75"/>
  <cols>
    <col min="1" max="1" width="6.421875" style="2" customWidth="1"/>
    <col min="2" max="2" width="4.421875" style="1" customWidth="1"/>
    <col min="4" max="4" width="2.28125" style="0" customWidth="1"/>
    <col min="5" max="5" width="47.7109375" style="0" customWidth="1"/>
    <col min="6" max="6" width="9.00390625" style="0" hidden="1" customWidth="1"/>
    <col min="7" max="7" width="8.00390625" style="0" customWidth="1"/>
    <col min="8" max="8" width="7.8515625" style="0" customWidth="1"/>
    <col min="9" max="9" width="7.57421875" style="0" customWidth="1"/>
    <col min="10" max="10" width="8.421875" style="0" customWidth="1"/>
    <col min="11" max="11" width="8.28125" style="0" customWidth="1"/>
    <col min="12" max="12" width="8.28125" style="0" hidden="1" customWidth="1"/>
    <col min="13" max="13" width="10.28125" style="0" customWidth="1"/>
    <col min="14" max="14" width="8.8515625" style="0" customWidth="1"/>
    <col min="16" max="16" width="11.00390625" style="5" customWidth="1"/>
  </cols>
  <sheetData>
    <row r="1" spans="2:5" ht="14.25">
      <c r="B1" s="12" t="s">
        <v>19</v>
      </c>
      <c r="C1" s="26"/>
      <c r="D1" s="26"/>
      <c r="E1" s="26"/>
    </row>
    <row r="2" ht="9.75" customHeight="1"/>
    <row r="3" spans="1:16" ht="13.5" customHeight="1">
      <c r="A3" s="90" t="s">
        <v>44</v>
      </c>
      <c r="B3" s="91"/>
      <c r="C3" s="91"/>
      <c r="D3" s="91"/>
      <c r="E3" s="91"/>
      <c r="F3" s="116" t="s">
        <v>107</v>
      </c>
      <c r="G3" s="117"/>
      <c r="H3" s="117"/>
      <c r="I3" s="117"/>
      <c r="J3" s="117"/>
      <c r="K3" s="117"/>
      <c r="L3" s="118"/>
      <c r="M3" s="118"/>
      <c r="N3" s="118"/>
      <c r="O3" s="119"/>
      <c r="P3" s="126" t="s">
        <v>53</v>
      </c>
    </row>
    <row r="4" spans="1:16" ht="18.75" customHeight="1">
      <c r="A4" s="91"/>
      <c r="B4" s="91"/>
      <c r="C4" s="91"/>
      <c r="D4" s="91"/>
      <c r="E4" s="91"/>
      <c r="F4" s="104" t="s">
        <v>48</v>
      </c>
      <c r="G4" s="104"/>
      <c r="H4" s="104"/>
      <c r="I4" s="104"/>
      <c r="J4" s="104"/>
      <c r="K4" s="105"/>
      <c r="L4" s="104" t="s">
        <v>8</v>
      </c>
      <c r="M4" s="104"/>
      <c r="N4" s="104"/>
      <c r="O4" s="105"/>
      <c r="P4" s="127"/>
    </row>
    <row r="5" spans="1:16" ht="12.75">
      <c r="A5" s="91"/>
      <c r="B5" s="91"/>
      <c r="C5" s="91"/>
      <c r="D5" s="91"/>
      <c r="E5" s="91"/>
      <c r="F5" s="114" t="s">
        <v>52</v>
      </c>
      <c r="G5" s="105"/>
      <c r="H5" s="105"/>
      <c r="I5" s="105"/>
      <c r="J5" s="105"/>
      <c r="K5" s="105"/>
      <c r="L5" s="114" t="s">
        <v>52</v>
      </c>
      <c r="M5" s="105"/>
      <c r="N5" s="105"/>
      <c r="O5" s="105"/>
      <c r="P5" s="127"/>
    </row>
    <row r="6" spans="1:16" ht="24.75" customHeight="1">
      <c r="A6" s="94" t="s">
        <v>17</v>
      </c>
      <c r="B6" s="92" t="s">
        <v>57</v>
      </c>
      <c r="C6" s="110" t="s">
        <v>54</v>
      </c>
      <c r="D6" s="123"/>
      <c r="E6" s="121" t="s">
        <v>55</v>
      </c>
      <c r="F6" s="115" t="s">
        <v>105</v>
      </c>
      <c r="G6" s="115" t="s">
        <v>88</v>
      </c>
      <c r="H6" s="115" t="s">
        <v>87</v>
      </c>
      <c r="I6" s="115" t="s">
        <v>85</v>
      </c>
      <c r="J6" s="115" t="s">
        <v>84</v>
      </c>
      <c r="K6" s="106" t="s">
        <v>86</v>
      </c>
      <c r="L6" s="115" t="s">
        <v>105</v>
      </c>
      <c r="M6" s="115" t="s">
        <v>90</v>
      </c>
      <c r="N6" s="115" t="s">
        <v>91</v>
      </c>
      <c r="O6" s="106" t="s">
        <v>89</v>
      </c>
      <c r="P6" s="127"/>
    </row>
    <row r="7" spans="1:16" ht="24.75" customHeight="1">
      <c r="A7" s="94"/>
      <c r="B7" s="93"/>
      <c r="C7" s="110"/>
      <c r="D7" s="123"/>
      <c r="E7" s="121"/>
      <c r="F7" s="115"/>
      <c r="G7" s="115"/>
      <c r="H7" s="115"/>
      <c r="I7" s="115"/>
      <c r="J7" s="115"/>
      <c r="K7" s="106"/>
      <c r="L7" s="115"/>
      <c r="M7" s="115"/>
      <c r="N7" s="115"/>
      <c r="O7" s="120"/>
      <c r="P7" s="127"/>
    </row>
    <row r="8" spans="1:16" ht="15" customHeight="1">
      <c r="A8" s="3"/>
      <c r="B8" s="7" t="s">
        <v>20</v>
      </c>
      <c r="C8" s="9"/>
      <c r="D8" s="10"/>
      <c r="E8" s="10"/>
      <c r="F8" s="68">
        <f>F9+F14+F23+F29+F42+F45</f>
        <v>17100</v>
      </c>
      <c r="G8" s="68">
        <f aca="true" t="shared" si="0" ref="G8:O8">G9+G14+G23+G29+G42+G45</f>
        <v>0</v>
      </c>
      <c r="H8" s="68">
        <f t="shared" si="0"/>
        <v>0</v>
      </c>
      <c r="I8" s="68">
        <f t="shared" si="0"/>
        <v>16608</v>
      </c>
      <c r="J8" s="68">
        <f t="shared" si="0"/>
        <v>0</v>
      </c>
      <c r="K8" s="68">
        <f t="shared" si="0"/>
        <v>16608</v>
      </c>
      <c r="L8" s="68">
        <f t="shared" si="0"/>
        <v>100370</v>
      </c>
      <c r="M8" s="68">
        <f t="shared" si="0"/>
        <v>32000</v>
      </c>
      <c r="N8" s="68">
        <f t="shared" si="0"/>
        <v>21000</v>
      </c>
      <c r="O8" s="68">
        <f t="shared" si="0"/>
        <v>53000</v>
      </c>
      <c r="P8" s="68">
        <f>K8+O8</f>
        <v>69608</v>
      </c>
    </row>
    <row r="9" spans="1:16" ht="15" customHeight="1">
      <c r="A9" s="30"/>
      <c r="B9" s="70">
        <v>1</v>
      </c>
      <c r="C9" s="71" t="s">
        <v>14</v>
      </c>
      <c r="D9" s="72"/>
      <c r="E9" s="72"/>
      <c r="F9" s="73">
        <f aca="true" t="shared" si="1" ref="F9:L9">F10</f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73">
        <f t="shared" si="1"/>
        <v>0</v>
      </c>
      <c r="K9" s="73">
        <f t="shared" si="1"/>
        <v>0</v>
      </c>
      <c r="L9" s="73">
        <f t="shared" si="1"/>
        <v>4500</v>
      </c>
      <c r="M9" s="73">
        <f>SUM(M10)</f>
        <v>0</v>
      </c>
      <c r="N9" s="73">
        <v>0</v>
      </c>
      <c r="O9" s="73">
        <f>SUM(O10)</f>
        <v>0</v>
      </c>
      <c r="P9" s="73">
        <f>K9+O9</f>
        <v>0</v>
      </c>
    </row>
    <row r="10" spans="1:16" ht="15" customHeight="1">
      <c r="A10" s="30"/>
      <c r="B10" s="31" t="s">
        <v>80</v>
      </c>
      <c r="C10" s="29" t="s">
        <v>64</v>
      </c>
      <c r="D10" s="59" t="s">
        <v>14</v>
      </c>
      <c r="E10" s="49"/>
      <c r="F10" s="35">
        <f>SUM(F12:F13)</f>
        <v>0</v>
      </c>
      <c r="G10" s="35">
        <f>SUM(G12:G13)</f>
        <v>0</v>
      </c>
      <c r="H10" s="35">
        <f>SUM(H12:H13)</f>
        <v>0</v>
      </c>
      <c r="I10" s="35">
        <f>SUM(I12:I13)</f>
        <v>0</v>
      </c>
      <c r="J10" s="35">
        <f>SUM(J12:J13)</f>
        <v>0</v>
      </c>
      <c r="K10" s="35">
        <f>SUM(G10:J10)</f>
        <v>0</v>
      </c>
      <c r="L10" s="60">
        <f>SUM(L12:L13)</f>
        <v>4500</v>
      </c>
      <c r="M10" s="60">
        <f>SUM(M12:M13)</f>
        <v>0</v>
      </c>
      <c r="N10" s="60">
        <v>0</v>
      </c>
      <c r="O10" s="35">
        <f>SUM(M10:N10)</f>
        <v>0</v>
      </c>
      <c r="P10" s="35">
        <f>K10+O10</f>
        <v>0</v>
      </c>
    </row>
    <row r="11" spans="1:16" ht="15" customHeight="1" hidden="1">
      <c r="A11" s="30">
        <v>41</v>
      </c>
      <c r="B11" s="30"/>
      <c r="C11" s="50"/>
      <c r="D11" s="28" t="s">
        <v>3</v>
      </c>
      <c r="E11" s="65" t="s">
        <v>56</v>
      </c>
      <c r="F11" s="38">
        <v>0</v>
      </c>
      <c r="G11" s="37">
        <v>0</v>
      </c>
      <c r="H11" s="37"/>
      <c r="I11" s="38">
        <v>0</v>
      </c>
      <c r="J11" s="37">
        <v>0</v>
      </c>
      <c r="K11" s="40">
        <v>0</v>
      </c>
      <c r="L11" s="37">
        <v>0</v>
      </c>
      <c r="M11" s="37">
        <v>0</v>
      </c>
      <c r="N11" s="37">
        <v>0</v>
      </c>
      <c r="O11" s="88" t="e">
        <f>K11+#REF!</f>
        <v>#REF!</v>
      </c>
      <c r="P11" s="40" t="e">
        <f>K11+O11</f>
        <v>#REF!</v>
      </c>
    </row>
    <row r="12" spans="1:16" ht="15" customHeight="1">
      <c r="A12" s="30">
        <v>41</v>
      </c>
      <c r="B12" s="30"/>
      <c r="C12" s="50"/>
      <c r="D12" s="128" t="s">
        <v>3</v>
      </c>
      <c r="E12" s="141" t="s">
        <v>14</v>
      </c>
      <c r="F12" s="38">
        <v>0</v>
      </c>
      <c r="G12" s="37">
        <v>0</v>
      </c>
      <c r="H12" s="37">
        <v>0</v>
      </c>
      <c r="I12" s="38">
        <v>0</v>
      </c>
      <c r="J12" s="37">
        <v>0</v>
      </c>
      <c r="K12" s="40">
        <f>SUM(G12:J12)</f>
        <v>0</v>
      </c>
      <c r="L12" s="37">
        <v>4500</v>
      </c>
      <c r="M12" s="37">
        <v>0</v>
      </c>
      <c r="N12" s="37">
        <v>0</v>
      </c>
      <c r="O12" s="40">
        <f>SUM(M12:N12)</f>
        <v>0</v>
      </c>
      <c r="P12" s="40">
        <f>SUM(K12+O12)</f>
        <v>0</v>
      </c>
    </row>
    <row r="13" spans="1:16" ht="15" customHeight="1">
      <c r="A13" s="30" t="s">
        <v>66</v>
      </c>
      <c r="B13" s="30"/>
      <c r="C13" s="50"/>
      <c r="D13" s="133"/>
      <c r="E13" s="142"/>
      <c r="F13" s="38">
        <v>0</v>
      </c>
      <c r="G13" s="37">
        <v>0</v>
      </c>
      <c r="H13" s="37">
        <v>0</v>
      </c>
      <c r="I13" s="38">
        <v>0</v>
      </c>
      <c r="J13" s="37">
        <v>0</v>
      </c>
      <c r="K13" s="40">
        <f>SUM(G13:J13)</f>
        <v>0</v>
      </c>
      <c r="L13" s="37">
        <v>0</v>
      </c>
      <c r="M13" s="37">
        <v>0</v>
      </c>
      <c r="N13" s="37">
        <v>0</v>
      </c>
      <c r="O13" s="40">
        <f>SUM(M13:N13)</f>
        <v>0</v>
      </c>
      <c r="P13" s="40">
        <f>SUM(K13+O13)</f>
        <v>0</v>
      </c>
    </row>
    <row r="14" spans="1:17" ht="15" customHeight="1">
      <c r="A14" s="30"/>
      <c r="B14" s="70">
        <v>2</v>
      </c>
      <c r="C14" s="71" t="s">
        <v>23</v>
      </c>
      <c r="D14" s="72"/>
      <c r="E14" s="72"/>
      <c r="F14" s="73">
        <f aca="true" t="shared" si="2" ref="F14:O14">SUM(F15+F18)</f>
        <v>3500</v>
      </c>
      <c r="G14" s="73">
        <f t="shared" si="2"/>
        <v>0</v>
      </c>
      <c r="H14" s="73">
        <f t="shared" si="2"/>
        <v>0</v>
      </c>
      <c r="I14" s="73">
        <f t="shared" si="2"/>
        <v>5108</v>
      </c>
      <c r="J14" s="73">
        <f t="shared" si="2"/>
        <v>0</v>
      </c>
      <c r="K14" s="73">
        <f t="shared" si="2"/>
        <v>5108</v>
      </c>
      <c r="L14" s="73">
        <f t="shared" si="2"/>
        <v>28870</v>
      </c>
      <c r="M14" s="73">
        <f t="shared" si="2"/>
        <v>0</v>
      </c>
      <c r="N14" s="73">
        <f t="shared" si="2"/>
        <v>0</v>
      </c>
      <c r="O14" s="73">
        <f t="shared" si="2"/>
        <v>0</v>
      </c>
      <c r="P14" s="73">
        <f aca="true" t="shared" si="3" ref="P14:P44">K14+O14</f>
        <v>5108</v>
      </c>
      <c r="Q14" s="6"/>
    </row>
    <row r="15" spans="1:18" ht="15" customHeight="1">
      <c r="A15" s="30"/>
      <c r="B15" s="31" t="s">
        <v>79</v>
      </c>
      <c r="C15" s="29" t="s">
        <v>60</v>
      </c>
      <c r="D15" s="137" t="s">
        <v>30</v>
      </c>
      <c r="E15" s="132"/>
      <c r="F15" s="35">
        <f>SUM(F16:F17)</f>
        <v>3000</v>
      </c>
      <c r="G15" s="35">
        <f>SUM(G16:G17)</f>
        <v>0</v>
      </c>
      <c r="H15" s="35">
        <f>SUM(H16:H17)</f>
        <v>0</v>
      </c>
      <c r="I15" s="35">
        <f>SUM(I16:I17)</f>
        <v>2500</v>
      </c>
      <c r="J15" s="35">
        <f>SUM(J16:J17)</f>
        <v>0</v>
      </c>
      <c r="K15" s="35">
        <f aca="true" t="shared" si="4" ref="K15:K22">SUM(G15:J15)</f>
        <v>2500</v>
      </c>
      <c r="L15" s="60">
        <f>L16</f>
        <v>0</v>
      </c>
      <c r="M15" s="60">
        <f>M16</f>
        <v>0</v>
      </c>
      <c r="N15" s="60">
        <f>N16</f>
        <v>0</v>
      </c>
      <c r="O15" s="35">
        <f aca="true" t="shared" si="5" ref="O15:O22">SUM(M15:N15)</f>
        <v>0</v>
      </c>
      <c r="P15" s="35">
        <f t="shared" si="3"/>
        <v>2500</v>
      </c>
      <c r="R15" s="6"/>
    </row>
    <row r="16" spans="1:18" ht="15" customHeight="1">
      <c r="A16" s="30">
        <v>41</v>
      </c>
      <c r="B16" s="30"/>
      <c r="C16" s="50"/>
      <c r="D16" s="28" t="s">
        <v>3</v>
      </c>
      <c r="E16" s="45" t="s">
        <v>9</v>
      </c>
      <c r="F16" s="40">
        <v>2500</v>
      </c>
      <c r="G16" s="37">
        <v>0</v>
      </c>
      <c r="H16" s="37">
        <v>0</v>
      </c>
      <c r="I16" s="38">
        <v>2500</v>
      </c>
      <c r="J16" s="37">
        <v>0</v>
      </c>
      <c r="K16" s="40">
        <f t="shared" si="4"/>
        <v>2500</v>
      </c>
      <c r="L16" s="37">
        <v>0</v>
      </c>
      <c r="M16" s="37">
        <v>0</v>
      </c>
      <c r="N16" s="37">
        <v>0</v>
      </c>
      <c r="O16" s="40">
        <f t="shared" si="5"/>
        <v>0</v>
      </c>
      <c r="P16" s="40">
        <f t="shared" si="3"/>
        <v>2500</v>
      </c>
      <c r="R16" s="6"/>
    </row>
    <row r="17" spans="1:18" ht="15" customHeight="1">
      <c r="A17" s="30">
        <v>41</v>
      </c>
      <c r="B17" s="30"/>
      <c r="C17" s="50"/>
      <c r="D17" s="28" t="s">
        <v>4</v>
      </c>
      <c r="E17" s="45" t="s">
        <v>94</v>
      </c>
      <c r="F17" s="40">
        <v>500</v>
      </c>
      <c r="G17" s="37">
        <v>0</v>
      </c>
      <c r="H17" s="37">
        <v>0</v>
      </c>
      <c r="I17" s="38">
        <v>0</v>
      </c>
      <c r="J17" s="37">
        <v>0</v>
      </c>
      <c r="K17" s="40">
        <f t="shared" si="4"/>
        <v>0</v>
      </c>
      <c r="L17" s="37">
        <v>0</v>
      </c>
      <c r="M17" s="37">
        <v>0</v>
      </c>
      <c r="N17" s="37">
        <v>0</v>
      </c>
      <c r="O17" s="40">
        <f t="shared" si="5"/>
        <v>0</v>
      </c>
      <c r="P17" s="40">
        <f t="shared" si="3"/>
        <v>0</v>
      </c>
      <c r="R17" s="6"/>
    </row>
    <row r="18" spans="1:18" s="14" customFormat="1" ht="15" customHeight="1">
      <c r="A18" s="30"/>
      <c r="B18" s="31" t="s">
        <v>78</v>
      </c>
      <c r="C18" s="29" t="s">
        <v>61</v>
      </c>
      <c r="D18" s="49" t="s">
        <v>2</v>
      </c>
      <c r="E18" s="49"/>
      <c r="F18" s="35">
        <f>SUM(F19:F22)</f>
        <v>500</v>
      </c>
      <c r="G18" s="35">
        <f>SUM(G19:G22)</f>
        <v>0</v>
      </c>
      <c r="H18" s="35">
        <f>SUM(H19:H22)</f>
        <v>0</v>
      </c>
      <c r="I18" s="35">
        <f>SUM(I19:I22)</f>
        <v>2608</v>
      </c>
      <c r="J18" s="35">
        <f>SUM(J19:J22)</f>
        <v>0</v>
      </c>
      <c r="K18" s="35">
        <f t="shared" si="4"/>
        <v>2608</v>
      </c>
      <c r="L18" s="35">
        <f>SUM(L19:L22)</f>
        <v>28870</v>
      </c>
      <c r="M18" s="35">
        <f>SUM(M19:M22)</f>
        <v>0</v>
      </c>
      <c r="N18" s="35">
        <f>SUM(N19:N22)</f>
        <v>0</v>
      </c>
      <c r="O18" s="35">
        <f t="shared" si="5"/>
        <v>0</v>
      </c>
      <c r="P18" s="35">
        <f t="shared" si="3"/>
        <v>2608</v>
      </c>
      <c r="R18" s="15"/>
    </row>
    <row r="19" spans="1:18" s="14" customFormat="1" ht="15" customHeight="1">
      <c r="A19" s="30">
        <v>41</v>
      </c>
      <c r="B19" s="30"/>
      <c r="C19" s="50"/>
      <c r="D19" s="128" t="s">
        <v>5</v>
      </c>
      <c r="E19" s="135" t="s">
        <v>93</v>
      </c>
      <c r="F19" s="40">
        <v>500</v>
      </c>
      <c r="G19" s="37">
        <v>0</v>
      </c>
      <c r="H19" s="37">
        <v>0</v>
      </c>
      <c r="I19" s="38">
        <v>500</v>
      </c>
      <c r="J19" s="37">
        <v>0</v>
      </c>
      <c r="K19" s="40">
        <f>SUM(G19:J19)</f>
        <v>500</v>
      </c>
      <c r="L19" s="37">
        <v>0</v>
      </c>
      <c r="M19" s="37">
        <v>0</v>
      </c>
      <c r="N19" s="37">
        <v>0</v>
      </c>
      <c r="O19" s="40">
        <f t="shared" si="5"/>
        <v>0</v>
      </c>
      <c r="P19" s="40">
        <f t="shared" si="3"/>
        <v>500</v>
      </c>
      <c r="R19" s="15"/>
    </row>
    <row r="20" spans="1:18" s="14" customFormat="1" ht="15" customHeight="1">
      <c r="A20" s="30" t="s">
        <v>66</v>
      </c>
      <c r="B20" s="30"/>
      <c r="C20" s="50"/>
      <c r="D20" s="129"/>
      <c r="E20" s="136"/>
      <c r="F20" s="40">
        <v>0</v>
      </c>
      <c r="G20" s="37">
        <v>0</v>
      </c>
      <c r="H20" s="37">
        <v>0</v>
      </c>
      <c r="I20" s="38">
        <v>0</v>
      </c>
      <c r="J20" s="37">
        <v>0</v>
      </c>
      <c r="K20" s="40">
        <f t="shared" si="4"/>
        <v>0</v>
      </c>
      <c r="L20" s="37">
        <v>0</v>
      </c>
      <c r="M20" s="37">
        <v>0</v>
      </c>
      <c r="N20" s="37">
        <v>0</v>
      </c>
      <c r="O20" s="40">
        <f t="shared" si="5"/>
        <v>0</v>
      </c>
      <c r="P20" s="40">
        <f t="shared" si="3"/>
        <v>0</v>
      </c>
      <c r="R20" s="15"/>
    </row>
    <row r="21" spans="1:18" s="14" customFormat="1" ht="15" customHeight="1">
      <c r="A21" s="30">
        <v>41</v>
      </c>
      <c r="B21" s="30"/>
      <c r="C21" s="50"/>
      <c r="D21" s="139" t="s">
        <v>6</v>
      </c>
      <c r="E21" s="138" t="s">
        <v>71</v>
      </c>
      <c r="F21" s="40">
        <v>0</v>
      </c>
      <c r="G21" s="37">
        <v>0</v>
      </c>
      <c r="H21" s="37">
        <v>0</v>
      </c>
      <c r="I21" s="38">
        <v>2108</v>
      </c>
      <c r="J21" s="37">
        <v>0</v>
      </c>
      <c r="K21" s="40">
        <f>SUM(G21:J21)</f>
        <v>2108</v>
      </c>
      <c r="L21" s="37">
        <v>8870</v>
      </c>
      <c r="M21" s="37">
        <v>0</v>
      </c>
      <c r="N21" s="37">
        <v>0</v>
      </c>
      <c r="O21" s="40">
        <f>SUM(M21:N21)</f>
        <v>0</v>
      </c>
      <c r="P21" s="40">
        <f t="shared" si="3"/>
        <v>2108</v>
      </c>
      <c r="R21" s="15"/>
    </row>
    <row r="22" spans="1:18" s="14" customFormat="1" ht="15" customHeight="1">
      <c r="A22" s="30">
        <v>111</v>
      </c>
      <c r="B22" s="30"/>
      <c r="C22" s="50"/>
      <c r="D22" s="140"/>
      <c r="E22" s="91"/>
      <c r="F22" s="40">
        <v>0</v>
      </c>
      <c r="G22" s="37">
        <v>0</v>
      </c>
      <c r="H22" s="37">
        <v>0</v>
      </c>
      <c r="I22" s="38">
        <v>0</v>
      </c>
      <c r="J22" s="37">
        <v>0</v>
      </c>
      <c r="K22" s="40">
        <f t="shared" si="4"/>
        <v>0</v>
      </c>
      <c r="L22" s="37">
        <v>20000</v>
      </c>
      <c r="M22" s="37">
        <v>0</v>
      </c>
      <c r="N22" s="37">
        <v>0</v>
      </c>
      <c r="O22" s="40">
        <f t="shared" si="5"/>
        <v>0</v>
      </c>
      <c r="P22" s="40">
        <f t="shared" si="3"/>
        <v>0</v>
      </c>
      <c r="R22" s="15"/>
    </row>
    <row r="23" spans="1:19" ht="15" customHeight="1">
      <c r="A23" s="30"/>
      <c r="B23" s="70">
        <v>3</v>
      </c>
      <c r="C23" s="130" t="s">
        <v>0</v>
      </c>
      <c r="D23" s="131"/>
      <c r="E23" s="132"/>
      <c r="F23" s="73">
        <f aca="true" t="shared" si="6" ref="F23:K23">F24</f>
        <v>4100</v>
      </c>
      <c r="G23" s="73">
        <f t="shared" si="6"/>
        <v>0</v>
      </c>
      <c r="H23" s="73">
        <f t="shared" si="6"/>
        <v>0</v>
      </c>
      <c r="I23" s="73">
        <f t="shared" si="6"/>
        <v>7000</v>
      </c>
      <c r="J23" s="73">
        <f t="shared" si="6"/>
        <v>0</v>
      </c>
      <c r="K23" s="73">
        <f t="shared" si="6"/>
        <v>7000</v>
      </c>
      <c r="L23" s="73">
        <f>L24</f>
        <v>0</v>
      </c>
      <c r="M23" s="73">
        <f>M24</f>
        <v>0</v>
      </c>
      <c r="N23" s="73">
        <f>N24</f>
        <v>0</v>
      </c>
      <c r="O23" s="73">
        <f>O24</f>
        <v>0</v>
      </c>
      <c r="P23" s="73">
        <f t="shared" si="3"/>
        <v>7000</v>
      </c>
      <c r="R23" s="6"/>
      <c r="S23" s="11"/>
    </row>
    <row r="24" spans="1:18" ht="15" customHeight="1">
      <c r="A24" s="30"/>
      <c r="B24" s="31" t="s">
        <v>77</v>
      </c>
      <c r="C24" s="29" t="s">
        <v>60</v>
      </c>
      <c r="D24" s="59" t="s">
        <v>30</v>
      </c>
      <c r="E24" s="49"/>
      <c r="F24" s="35">
        <f>SUM(F25:F28)</f>
        <v>4100</v>
      </c>
      <c r="G24" s="35">
        <f>SUM(G25:G28)</f>
        <v>0</v>
      </c>
      <c r="H24" s="35">
        <f>SUM(H25:H28)</f>
        <v>0</v>
      </c>
      <c r="I24" s="35">
        <f>SUM(I25:I28)</f>
        <v>7000</v>
      </c>
      <c r="J24" s="35">
        <f>SUM(J25:J28)</f>
        <v>0</v>
      </c>
      <c r="K24" s="35">
        <f>SUM(G24:J24)</f>
        <v>7000</v>
      </c>
      <c r="L24" s="60">
        <f>SUM(L25:L28)</f>
        <v>0</v>
      </c>
      <c r="M24" s="60">
        <f>M25+M26+M27+M28</f>
        <v>0</v>
      </c>
      <c r="N24" s="60">
        <f>N25+N26+N27+N28</f>
        <v>0</v>
      </c>
      <c r="O24" s="35">
        <f>SUM(M24:N24)</f>
        <v>0</v>
      </c>
      <c r="P24" s="35">
        <f t="shared" si="3"/>
        <v>7000</v>
      </c>
      <c r="R24" s="6"/>
    </row>
    <row r="25" spans="1:18" ht="15" customHeight="1">
      <c r="A25" s="30">
        <v>41</v>
      </c>
      <c r="B25" s="32"/>
      <c r="C25" s="50"/>
      <c r="D25" s="28" t="s">
        <v>3</v>
      </c>
      <c r="E25" s="65" t="s">
        <v>95</v>
      </c>
      <c r="F25" s="38">
        <v>2000</v>
      </c>
      <c r="G25" s="37">
        <v>0</v>
      </c>
      <c r="H25" s="37">
        <v>0</v>
      </c>
      <c r="I25" s="38">
        <v>5000</v>
      </c>
      <c r="J25" s="37">
        <v>0</v>
      </c>
      <c r="K25" s="38">
        <f>G25+H25+I25+J25</f>
        <v>5000</v>
      </c>
      <c r="L25" s="37">
        <v>0</v>
      </c>
      <c r="M25" s="37">
        <v>0</v>
      </c>
      <c r="N25" s="37">
        <v>0</v>
      </c>
      <c r="O25" s="44">
        <v>0</v>
      </c>
      <c r="P25" s="38">
        <f t="shared" si="3"/>
        <v>5000</v>
      </c>
      <c r="R25" s="6"/>
    </row>
    <row r="26" spans="1:18" ht="15" customHeight="1">
      <c r="A26" s="30">
        <v>41</v>
      </c>
      <c r="B26" s="32"/>
      <c r="C26" s="50"/>
      <c r="D26" s="28" t="s">
        <v>4</v>
      </c>
      <c r="E26" s="65" t="s">
        <v>72</v>
      </c>
      <c r="F26" s="38">
        <v>600</v>
      </c>
      <c r="G26" s="37">
        <v>0</v>
      </c>
      <c r="H26" s="37">
        <v>0</v>
      </c>
      <c r="I26" s="38">
        <v>1000</v>
      </c>
      <c r="J26" s="37">
        <v>0</v>
      </c>
      <c r="K26" s="40">
        <f>SUM(G26:J26)</f>
        <v>1000</v>
      </c>
      <c r="L26" s="37">
        <v>0</v>
      </c>
      <c r="M26" s="37">
        <v>0</v>
      </c>
      <c r="N26" s="37">
        <v>0</v>
      </c>
      <c r="O26" s="40">
        <f>SUM(M26:N26)</f>
        <v>0</v>
      </c>
      <c r="P26" s="38">
        <f t="shared" si="3"/>
        <v>1000</v>
      </c>
      <c r="R26" s="6"/>
    </row>
    <row r="27" spans="1:18" ht="15" customHeight="1">
      <c r="A27" s="30">
        <v>41</v>
      </c>
      <c r="B27" s="32"/>
      <c r="C27" s="50"/>
      <c r="D27" s="28" t="s">
        <v>5</v>
      </c>
      <c r="E27" s="65" t="s">
        <v>73</v>
      </c>
      <c r="F27" s="38">
        <v>0</v>
      </c>
      <c r="G27" s="37">
        <v>0</v>
      </c>
      <c r="H27" s="37">
        <v>0</v>
      </c>
      <c r="I27" s="38">
        <v>0</v>
      </c>
      <c r="J27" s="37">
        <v>0</v>
      </c>
      <c r="K27" s="40">
        <f>SUM(G27:J27)</f>
        <v>0</v>
      </c>
      <c r="L27" s="37">
        <v>0</v>
      </c>
      <c r="M27" s="37">
        <v>0</v>
      </c>
      <c r="N27" s="37">
        <v>0</v>
      </c>
      <c r="O27" s="40">
        <f>SUM(M27:N27)</f>
        <v>0</v>
      </c>
      <c r="P27" s="38">
        <f t="shared" si="3"/>
        <v>0</v>
      </c>
      <c r="R27" s="6"/>
    </row>
    <row r="28" spans="1:18" ht="15" customHeight="1">
      <c r="A28" s="30">
        <v>41</v>
      </c>
      <c r="B28" s="32"/>
      <c r="C28" s="50"/>
      <c r="D28" s="30">
        <v>4</v>
      </c>
      <c r="E28" s="65" t="s">
        <v>24</v>
      </c>
      <c r="F28" s="38">
        <v>1500</v>
      </c>
      <c r="G28" s="37">
        <v>0</v>
      </c>
      <c r="H28" s="37"/>
      <c r="I28" s="38">
        <v>1000</v>
      </c>
      <c r="J28" s="37">
        <v>0</v>
      </c>
      <c r="K28" s="40">
        <f>SUM(G28:J28)</f>
        <v>1000</v>
      </c>
      <c r="L28" s="37">
        <v>0</v>
      </c>
      <c r="M28" s="37">
        <v>0</v>
      </c>
      <c r="N28" s="37">
        <v>0</v>
      </c>
      <c r="O28" s="40">
        <f>SUM(M28:N28)</f>
        <v>0</v>
      </c>
      <c r="P28" s="38">
        <f t="shared" si="3"/>
        <v>1000</v>
      </c>
      <c r="R28" s="6"/>
    </row>
    <row r="29" spans="1:16" ht="15" customHeight="1">
      <c r="A29" s="30"/>
      <c r="B29" s="70">
        <v>4</v>
      </c>
      <c r="C29" s="124" t="s">
        <v>1</v>
      </c>
      <c r="D29" s="125"/>
      <c r="E29" s="125"/>
      <c r="F29" s="73">
        <f>F30</f>
        <v>3000</v>
      </c>
      <c r="G29" s="73">
        <v>0</v>
      </c>
      <c r="H29" s="73">
        <v>0</v>
      </c>
      <c r="I29" s="73">
        <f>I30</f>
        <v>1500</v>
      </c>
      <c r="J29" s="73">
        <f>SUM(J30)</f>
        <v>0</v>
      </c>
      <c r="K29" s="73">
        <f>SUM(K30)</f>
        <v>1500</v>
      </c>
      <c r="L29" s="73">
        <f>L30</f>
        <v>62000</v>
      </c>
      <c r="M29" s="73">
        <f>M30</f>
        <v>26000</v>
      </c>
      <c r="N29" s="73">
        <f>N30</f>
        <v>21000</v>
      </c>
      <c r="O29" s="73">
        <f>O30</f>
        <v>47000</v>
      </c>
      <c r="P29" s="73">
        <f t="shared" si="3"/>
        <v>48500</v>
      </c>
    </row>
    <row r="30" spans="1:16" ht="15" customHeight="1">
      <c r="A30" s="30"/>
      <c r="B30" s="31" t="s">
        <v>76</v>
      </c>
      <c r="C30" s="29" t="s">
        <v>63</v>
      </c>
      <c r="D30" s="59" t="s">
        <v>13</v>
      </c>
      <c r="E30" s="49"/>
      <c r="F30" s="35">
        <f>SUM(F31:F40)</f>
        <v>3000</v>
      </c>
      <c r="G30" s="35">
        <f>SUM(G31:G40)</f>
        <v>0</v>
      </c>
      <c r="H30" s="35">
        <f>SUM(H31:H40)</f>
        <v>0</v>
      </c>
      <c r="I30" s="35">
        <f>SUM(I31:I40)</f>
        <v>1500</v>
      </c>
      <c r="J30" s="35">
        <f>SUM(J31:J40)</f>
        <v>0</v>
      </c>
      <c r="K30" s="35">
        <f>SUM(G30:J30)</f>
        <v>1500</v>
      </c>
      <c r="L30" s="60">
        <f>SUM(L31:L41)</f>
        <v>62000</v>
      </c>
      <c r="M30" s="60">
        <f>SUM(M31:M41)</f>
        <v>26000</v>
      </c>
      <c r="N30" s="60">
        <f>SUM(N31:N41)</f>
        <v>21000</v>
      </c>
      <c r="O30" s="35">
        <f>SUM(M30:N30)</f>
        <v>47000</v>
      </c>
      <c r="P30" s="35">
        <f t="shared" si="3"/>
        <v>48500</v>
      </c>
    </row>
    <row r="31" spans="1:22" ht="15" customHeight="1">
      <c r="A31" s="30">
        <v>41</v>
      </c>
      <c r="B31" s="30"/>
      <c r="C31" s="66"/>
      <c r="D31" s="28" t="s">
        <v>3</v>
      </c>
      <c r="E31" s="48" t="s">
        <v>59</v>
      </c>
      <c r="F31" s="84">
        <v>2500</v>
      </c>
      <c r="G31" s="44">
        <v>0</v>
      </c>
      <c r="H31" s="44">
        <v>0</v>
      </c>
      <c r="I31" s="40">
        <v>1000</v>
      </c>
      <c r="J31" s="44">
        <v>0</v>
      </c>
      <c r="K31" s="40">
        <f>SUM(G31:J31)</f>
        <v>1000</v>
      </c>
      <c r="L31" s="44">
        <v>0</v>
      </c>
      <c r="M31" s="44">
        <v>0</v>
      </c>
      <c r="N31" s="44">
        <v>0</v>
      </c>
      <c r="O31" s="40">
        <f>SUM(M31:N31)</f>
        <v>0</v>
      </c>
      <c r="P31" s="40">
        <f t="shared" si="3"/>
        <v>1000</v>
      </c>
      <c r="V31" s="6"/>
    </row>
    <row r="32" spans="1:16" ht="15" customHeight="1" hidden="1">
      <c r="A32" s="30">
        <v>41</v>
      </c>
      <c r="B32" s="30"/>
      <c r="C32" s="50"/>
      <c r="D32" s="30">
        <v>3</v>
      </c>
      <c r="E32" s="67" t="s">
        <v>47</v>
      </c>
      <c r="F32" s="86">
        <v>0</v>
      </c>
      <c r="G32" s="51">
        <v>0</v>
      </c>
      <c r="H32" s="51">
        <v>0</v>
      </c>
      <c r="I32" s="51">
        <v>0</v>
      </c>
      <c r="J32" s="51">
        <v>0</v>
      </c>
      <c r="K32" s="40">
        <f aca="true" t="shared" si="7" ref="K32:K40">SUM(G32:J32)</f>
        <v>0</v>
      </c>
      <c r="L32" s="61">
        <v>0</v>
      </c>
      <c r="M32" s="61">
        <v>0</v>
      </c>
      <c r="N32" s="40">
        <v>0</v>
      </c>
      <c r="O32" s="40">
        <f aca="true" t="shared" si="8" ref="O32:O41">SUM(M32:N32)</f>
        <v>0</v>
      </c>
      <c r="P32" s="40">
        <f t="shared" si="3"/>
        <v>0</v>
      </c>
    </row>
    <row r="33" spans="1:16" s="14" customFormat="1" ht="15" customHeight="1">
      <c r="A33" s="30">
        <v>46</v>
      </c>
      <c r="B33" s="31"/>
      <c r="C33" s="50"/>
      <c r="D33" s="95">
        <v>4</v>
      </c>
      <c r="E33" s="102" t="s">
        <v>96</v>
      </c>
      <c r="F33" s="86">
        <v>500</v>
      </c>
      <c r="G33" s="51">
        <v>0</v>
      </c>
      <c r="H33" s="51">
        <v>0</v>
      </c>
      <c r="I33" s="61">
        <v>500</v>
      </c>
      <c r="J33" s="51">
        <v>0</v>
      </c>
      <c r="K33" s="40">
        <f t="shared" si="7"/>
        <v>500</v>
      </c>
      <c r="L33" s="61">
        <v>30000</v>
      </c>
      <c r="M33" s="61">
        <v>11000</v>
      </c>
      <c r="N33" s="40">
        <v>0</v>
      </c>
      <c r="O33" s="40">
        <f t="shared" si="8"/>
        <v>11000</v>
      </c>
      <c r="P33" s="40">
        <f t="shared" si="3"/>
        <v>11500</v>
      </c>
    </row>
    <row r="34" spans="1:16" s="14" customFormat="1" ht="15" customHeight="1">
      <c r="A34" s="30" t="s">
        <v>66</v>
      </c>
      <c r="B34" s="31"/>
      <c r="C34" s="50"/>
      <c r="D34" s="133"/>
      <c r="E34" s="134"/>
      <c r="F34" s="86">
        <v>0</v>
      </c>
      <c r="G34" s="51">
        <v>0</v>
      </c>
      <c r="H34" s="51">
        <v>0</v>
      </c>
      <c r="I34" s="61">
        <v>0</v>
      </c>
      <c r="J34" s="51">
        <v>0</v>
      </c>
      <c r="K34" s="40">
        <f t="shared" si="7"/>
        <v>0</v>
      </c>
      <c r="L34" s="61">
        <v>0</v>
      </c>
      <c r="M34" s="61">
        <v>15000</v>
      </c>
      <c r="N34" s="40">
        <v>0</v>
      </c>
      <c r="O34" s="40">
        <f t="shared" si="8"/>
        <v>15000</v>
      </c>
      <c r="P34" s="40">
        <f t="shared" si="3"/>
        <v>15000</v>
      </c>
    </row>
    <row r="35" spans="1:16" s="14" customFormat="1" ht="15" customHeight="1">
      <c r="A35" s="30">
        <v>41</v>
      </c>
      <c r="B35" s="30"/>
      <c r="C35" s="50"/>
      <c r="D35" s="30">
        <v>5</v>
      </c>
      <c r="E35" s="67" t="s">
        <v>65</v>
      </c>
      <c r="F35" s="86">
        <v>0</v>
      </c>
      <c r="G35" s="51">
        <v>0</v>
      </c>
      <c r="H35" s="51">
        <v>0</v>
      </c>
      <c r="I35" s="61">
        <v>0</v>
      </c>
      <c r="J35" s="51">
        <v>0</v>
      </c>
      <c r="K35" s="40">
        <f t="shared" si="7"/>
        <v>0</v>
      </c>
      <c r="L35" s="61">
        <v>0</v>
      </c>
      <c r="M35" s="61">
        <v>0</v>
      </c>
      <c r="N35" s="40">
        <v>0</v>
      </c>
      <c r="O35" s="40">
        <f t="shared" si="8"/>
        <v>0</v>
      </c>
      <c r="P35" s="40">
        <f t="shared" si="3"/>
        <v>0</v>
      </c>
    </row>
    <row r="36" spans="1:16" s="14" customFormat="1" ht="15" customHeight="1" hidden="1">
      <c r="A36" s="30">
        <v>41</v>
      </c>
      <c r="B36" s="30"/>
      <c r="C36" s="50"/>
      <c r="D36" s="30">
        <v>6</v>
      </c>
      <c r="E36" s="67" t="s">
        <v>49</v>
      </c>
      <c r="F36" s="86">
        <v>0</v>
      </c>
      <c r="G36" s="51">
        <v>0</v>
      </c>
      <c r="H36" s="51">
        <v>0</v>
      </c>
      <c r="I36" s="51">
        <v>0</v>
      </c>
      <c r="J36" s="51">
        <v>0</v>
      </c>
      <c r="K36" s="40">
        <f t="shared" si="7"/>
        <v>0</v>
      </c>
      <c r="L36" s="61">
        <v>0</v>
      </c>
      <c r="M36" s="61">
        <v>0</v>
      </c>
      <c r="N36" s="40">
        <v>0</v>
      </c>
      <c r="O36" s="40">
        <f t="shared" si="8"/>
        <v>0</v>
      </c>
      <c r="P36" s="40">
        <f t="shared" si="3"/>
        <v>0</v>
      </c>
    </row>
    <row r="37" spans="1:16" s="14" customFormat="1" ht="15" customHeight="1">
      <c r="A37" s="30">
        <v>41</v>
      </c>
      <c r="B37" s="30"/>
      <c r="C37" s="50"/>
      <c r="D37" s="95">
        <v>7</v>
      </c>
      <c r="E37" s="67" t="s">
        <v>106</v>
      </c>
      <c r="F37" s="86">
        <v>0</v>
      </c>
      <c r="G37" s="51">
        <v>0</v>
      </c>
      <c r="H37" s="51">
        <v>0</v>
      </c>
      <c r="I37" s="61">
        <v>0</v>
      </c>
      <c r="J37" s="51">
        <v>0</v>
      </c>
      <c r="K37" s="40">
        <f t="shared" si="7"/>
        <v>0</v>
      </c>
      <c r="L37" s="61">
        <v>27000</v>
      </c>
      <c r="M37" s="61">
        <v>0</v>
      </c>
      <c r="N37" s="38">
        <v>0</v>
      </c>
      <c r="O37" s="40">
        <f t="shared" si="8"/>
        <v>0</v>
      </c>
      <c r="P37" s="40">
        <f t="shared" si="3"/>
        <v>0</v>
      </c>
    </row>
    <row r="38" spans="1:16" s="14" customFormat="1" ht="15" customHeight="1">
      <c r="A38" s="95" t="s">
        <v>66</v>
      </c>
      <c r="B38" s="30"/>
      <c r="C38" s="50"/>
      <c r="D38" s="143"/>
      <c r="E38" s="67" t="s">
        <v>1</v>
      </c>
      <c r="F38" s="86">
        <v>0</v>
      </c>
      <c r="G38" s="51">
        <v>0</v>
      </c>
      <c r="H38" s="51">
        <v>0</v>
      </c>
      <c r="I38" s="51">
        <v>0</v>
      </c>
      <c r="J38" s="51">
        <v>0</v>
      </c>
      <c r="K38" s="40">
        <f t="shared" si="7"/>
        <v>0</v>
      </c>
      <c r="L38" s="61">
        <v>0</v>
      </c>
      <c r="M38" s="38">
        <v>0</v>
      </c>
      <c r="N38" s="38">
        <v>0</v>
      </c>
      <c r="O38" s="40">
        <f t="shared" si="8"/>
        <v>0</v>
      </c>
      <c r="P38" s="40">
        <f t="shared" si="3"/>
        <v>0</v>
      </c>
    </row>
    <row r="39" spans="1:16" s="14" customFormat="1" ht="15" customHeight="1">
      <c r="A39" s="96"/>
      <c r="B39" s="30"/>
      <c r="C39" s="50"/>
      <c r="D39" s="133"/>
      <c r="E39" s="89" t="s">
        <v>108</v>
      </c>
      <c r="F39" s="86">
        <v>0</v>
      </c>
      <c r="G39" s="51">
        <v>0</v>
      </c>
      <c r="H39" s="51">
        <v>0</v>
      </c>
      <c r="I39" s="51">
        <v>0</v>
      </c>
      <c r="J39" s="51">
        <v>0</v>
      </c>
      <c r="K39" s="40">
        <v>0</v>
      </c>
      <c r="L39" s="61">
        <v>0</v>
      </c>
      <c r="M39" s="38">
        <v>0</v>
      </c>
      <c r="N39" s="38">
        <v>15000</v>
      </c>
      <c r="O39" s="40">
        <f t="shared" si="8"/>
        <v>15000</v>
      </c>
      <c r="P39" s="40">
        <f t="shared" si="3"/>
        <v>15000</v>
      </c>
    </row>
    <row r="40" spans="1:16" s="14" customFormat="1" ht="15" customHeight="1">
      <c r="A40" s="95">
        <v>41</v>
      </c>
      <c r="B40" s="30"/>
      <c r="C40" s="50"/>
      <c r="D40" s="144">
        <v>9</v>
      </c>
      <c r="E40" s="67" t="s">
        <v>97</v>
      </c>
      <c r="F40" s="86">
        <v>0</v>
      </c>
      <c r="G40" s="51">
        <v>0</v>
      </c>
      <c r="H40" s="51">
        <v>0</v>
      </c>
      <c r="I40" s="51">
        <v>0</v>
      </c>
      <c r="J40" s="51">
        <v>0</v>
      </c>
      <c r="K40" s="40">
        <f t="shared" si="7"/>
        <v>0</v>
      </c>
      <c r="L40" s="61">
        <v>5000</v>
      </c>
      <c r="M40" s="38">
        <v>0</v>
      </c>
      <c r="N40" s="38">
        <v>0</v>
      </c>
      <c r="O40" s="40">
        <f t="shared" si="8"/>
        <v>0</v>
      </c>
      <c r="P40" s="40">
        <f t="shared" si="3"/>
        <v>0</v>
      </c>
    </row>
    <row r="41" spans="1:16" s="14" customFormat="1" ht="22.5">
      <c r="A41" s="96"/>
      <c r="B41" s="30"/>
      <c r="C41" s="50"/>
      <c r="D41" s="145"/>
      <c r="E41" s="67" t="s">
        <v>109</v>
      </c>
      <c r="F41" s="86">
        <v>0</v>
      </c>
      <c r="G41" s="51">
        <v>0</v>
      </c>
      <c r="H41" s="51">
        <v>0</v>
      </c>
      <c r="I41" s="51">
        <v>0</v>
      </c>
      <c r="J41" s="51">
        <v>0</v>
      </c>
      <c r="K41" s="40">
        <v>0</v>
      </c>
      <c r="L41" s="61">
        <v>0</v>
      </c>
      <c r="M41" s="38">
        <v>0</v>
      </c>
      <c r="N41" s="38">
        <v>6000</v>
      </c>
      <c r="O41" s="40">
        <f t="shared" si="8"/>
        <v>6000</v>
      </c>
      <c r="P41" s="40">
        <f t="shared" si="3"/>
        <v>6000</v>
      </c>
    </row>
    <row r="42" spans="1:16" ht="15" customHeight="1">
      <c r="A42" s="30"/>
      <c r="B42" s="70">
        <v>5</v>
      </c>
      <c r="C42" s="130" t="s">
        <v>22</v>
      </c>
      <c r="D42" s="131"/>
      <c r="E42" s="132"/>
      <c r="F42" s="73">
        <f aca="true" t="shared" si="9" ref="F42:J43">F43</f>
        <v>500</v>
      </c>
      <c r="G42" s="73">
        <f t="shared" si="9"/>
        <v>0</v>
      </c>
      <c r="H42" s="73">
        <f t="shared" si="9"/>
        <v>0</v>
      </c>
      <c r="I42" s="73">
        <f t="shared" si="9"/>
        <v>500</v>
      </c>
      <c r="J42" s="73">
        <f t="shared" si="9"/>
        <v>0</v>
      </c>
      <c r="K42" s="73">
        <f>SUM(K43)</f>
        <v>500</v>
      </c>
      <c r="L42" s="73">
        <f>L43</f>
        <v>2500</v>
      </c>
      <c r="M42" s="73">
        <f>M43</f>
        <v>0</v>
      </c>
      <c r="N42" s="73">
        <f>N43</f>
        <v>0</v>
      </c>
      <c r="O42" s="73">
        <f>O43</f>
        <v>0</v>
      </c>
      <c r="P42" s="73">
        <f t="shared" si="3"/>
        <v>500</v>
      </c>
    </row>
    <row r="43" spans="1:16" ht="15" customHeight="1">
      <c r="A43" s="30"/>
      <c r="B43" s="31" t="s">
        <v>75</v>
      </c>
      <c r="C43" s="29" t="s">
        <v>61</v>
      </c>
      <c r="D43" s="59" t="s">
        <v>2</v>
      </c>
      <c r="E43" s="49"/>
      <c r="F43" s="35">
        <f t="shared" si="9"/>
        <v>500</v>
      </c>
      <c r="G43" s="35">
        <f t="shared" si="9"/>
        <v>0</v>
      </c>
      <c r="H43" s="35">
        <f t="shared" si="9"/>
        <v>0</v>
      </c>
      <c r="I43" s="35">
        <f t="shared" si="9"/>
        <v>500</v>
      </c>
      <c r="J43" s="35">
        <f t="shared" si="9"/>
        <v>0</v>
      </c>
      <c r="K43" s="35">
        <f>SUM(G43:J43)</f>
        <v>500</v>
      </c>
      <c r="L43" s="60">
        <f>L44</f>
        <v>2500</v>
      </c>
      <c r="M43" s="60">
        <f>M44</f>
        <v>0</v>
      </c>
      <c r="N43" s="60">
        <f>N44</f>
        <v>0</v>
      </c>
      <c r="O43" s="35">
        <f>SUM(M43:N43)</f>
        <v>0</v>
      </c>
      <c r="P43" s="35">
        <f t="shared" si="3"/>
        <v>500</v>
      </c>
    </row>
    <row r="44" spans="1:16" ht="15" customHeight="1">
      <c r="A44" s="30">
        <v>41</v>
      </c>
      <c r="B44" s="32"/>
      <c r="C44" s="50"/>
      <c r="D44" s="28" t="s">
        <v>3</v>
      </c>
      <c r="E44" s="47" t="s">
        <v>21</v>
      </c>
      <c r="F44" s="36">
        <v>500</v>
      </c>
      <c r="G44" s="37">
        <v>0</v>
      </c>
      <c r="H44" s="37">
        <v>0</v>
      </c>
      <c r="I44" s="38">
        <v>500</v>
      </c>
      <c r="J44" s="37">
        <v>0</v>
      </c>
      <c r="K44" s="40">
        <f>SUM(G44:J44)</f>
        <v>500</v>
      </c>
      <c r="L44" s="37">
        <v>2500</v>
      </c>
      <c r="M44" s="37">
        <v>0</v>
      </c>
      <c r="N44" s="37">
        <v>0</v>
      </c>
      <c r="O44" s="40">
        <f>SUM(M44:N44)</f>
        <v>0</v>
      </c>
      <c r="P44" s="38">
        <f t="shared" si="3"/>
        <v>500</v>
      </c>
    </row>
    <row r="45" spans="1:16" ht="15" customHeight="1">
      <c r="A45" s="30"/>
      <c r="B45" s="70">
        <v>6</v>
      </c>
      <c r="C45" s="124" t="s">
        <v>98</v>
      </c>
      <c r="D45" s="125"/>
      <c r="E45" s="125"/>
      <c r="F45" s="73">
        <f>F46</f>
        <v>6000</v>
      </c>
      <c r="G45" s="73">
        <f>G46</f>
        <v>0</v>
      </c>
      <c r="H45" s="73">
        <f>H46</f>
        <v>0</v>
      </c>
      <c r="I45" s="73">
        <f>I46</f>
        <v>2500</v>
      </c>
      <c r="J45" s="73">
        <f>J46</f>
        <v>0</v>
      </c>
      <c r="K45" s="73">
        <f>SUM(K46)</f>
        <v>2500</v>
      </c>
      <c r="L45" s="73">
        <f>L46</f>
        <v>2500</v>
      </c>
      <c r="M45" s="73">
        <f>M46</f>
        <v>6000</v>
      </c>
      <c r="N45" s="73">
        <f>N46</f>
        <v>0</v>
      </c>
      <c r="O45" s="73">
        <f>O46</f>
        <v>6000</v>
      </c>
      <c r="P45" s="73">
        <f aca="true" t="shared" si="10" ref="P45:P51">K45+O45</f>
        <v>8500</v>
      </c>
    </row>
    <row r="46" spans="1:16" ht="15" customHeight="1">
      <c r="A46" s="30"/>
      <c r="B46" s="31" t="s">
        <v>99</v>
      </c>
      <c r="C46" s="29" t="s">
        <v>61</v>
      </c>
      <c r="D46" s="59" t="s">
        <v>2</v>
      </c>
      <c r="E46" s="49"/>
      <c r="F46" s="35">
        <f>SUM(F47:F51)</f>
        <v>6000</v>
      </c>
      <c r="G46" s="35">
        <f>SUM(G47:G51)</f>
        <v>0</v>
      </c>
      <c r="H46" s="35">
        <f>SUM(H47:H51)</f>
        <v>0</v>
      </c>
      <c r="I46" s="35">
        <f>SUM(I47:I51)</f>
        <v>2500</v>
      </c>
      <c r="J46" s="35">
        <f>SUM(J47:J51)</f>
        <v>0</v>
      </c>
      <c r="K46" s="35">
        <f aca="true" t="shared" si="11" ref="K46:K51">SUM(G46:J46)</f>
        <v>2500</v>
      </c>
      <c r="L46" s="60">
        <f>SUM(L47:L51)</f>
        <v>2500</v>
      </c>
      <c r="M46" s="60">
        <f>SUM(M47:M51)</f>
        <v>6000</v>
      </c>
      <c r="N46" s="60">
        <f>SUM(N47:N51)</f>
        <v>0</v>
      </c>
      <c r="O46" s="35">
        <f aca="true" t="shared" si="12" ref="O46:O51">SUM(M46:N46)</f>
        <v>6000</v>
      </c>
      <c r="P46" s="35">
        <f t="shared" si="10"/>
        <v>8500</v>
      </c>
    </row>
    <row r="47" spans="1:16" ht="15" customHeight="1">
      <c r="A47" s="30">
        <v>41</v>
      </c>
      <c r="B47" s="30"/>
      <c r="C47" s="66"/>
      <c r="D47" s="28" t="s">
        <v>3</v>
      </c>
      <c r="E47" s="48" t="s">
        <v>100</v>
      </c>
      <c r="F47" s="84">
        <v>1000</v>
      </c>
      <c r="G47" s="44">
        <v>0</v>
      </c>
      <c r="H47" s="44">
        <v>0</v>
      </c>
      <c r="I47" s="40">
        <v>0</v>
      </c>
      <c r="J47" s="44">
        <v>0</v>
      </c>
      <c r="K47" s="40">
        <f t="shared" si="11"/>
        <v>0</v>
      </c>
      <c r="L47" s="44">
        <v>0</v>
      </c>
      <c r="M47" s="37">
        <v>1000</v>
      </c>
      <c r="N47" s="44">
        <v>0</v>
      </c>
      <c r="O47" s="40">
        <f t="shared" si="12"/>
        <v>1000</v>
      </c>
      <c r="P47" s="40">
        <f t="shared" si="10"/>
        <v>1000</v>
      </c>
    </row>
    <row r="48" spans="1:16" ht="15" customHeight="1">
      <c r="A48" s="30">
        <v>41</v>
      </c>
      <c r="B48" s="30"/>
      <c r="C48" s="50"/>
      <c r="D48" s="30">
        <v>2</v>
      </c>
      <c r="E48" s="67" t="s">
        <v>101</v>
      </c>
      <c r="F48" s="86">
        <v>2500</v>
      </c>
      <c r="G48" s="51">
        <v>0</v>
      </c>
      <c r="H48" s="51">
        <v>0</v>
      </c>
      <c r="I48" s="38">
        <v>2500</v>
      </c>
      <c r="J48" s="51">
        <v>0</v>
      </c>
      <c r="K48" s="40">
        <f t="shared" si="11"/>
        <v>2500</v>
      </c>
      <c r="L48" s="61">
        <v>0</v>
      </c>
      <c r="M48" s="61">
        <v>0</v>
      </c>
      <c r="N48" s="40">
        <v>0</v>
      </c>
      <c r="O48" s="40">
        <f t="shared" si="12"/>
        <v>0</v>
      </c>
      <c r="P48" s="40">
        <f t="shared" si="10"/>
        <v>2500</v>
      </c>
    </row>
    <row r="49" spans="1:16" ht="15" customHeight="1">
      <c r="A49" s="30">
        <v>41</v>
      </c>
      <c r="B49" s="30"/>
      <c r="C49" s="50"/>
      <c r="D49" s="83">
        <v>3</v>
      </c>
      <c r="E49" s="67" t="s">
        <v>102</v>
      </c>
      <c r="F49" s="86">
        <v>2000</v>
      </c>
      <c r="G49" s="51">
        <v>0</v>
      </c>
      <c r="H49" s="51">
        <v>0</v>
      </c>
      <c r="I49" s="61">
        <v>0</v>
      </c>
      <c r="J49" s="51">
        <v>0</v>
      </c>
      <c r="K49" s="40">
        <f t="shared" si="11"/>
        <v>0</v>
      </c>
      <c r="L49" s="61">
        <v>0</v>
      </c>
      <c r="M49" s="61">
        <v>0</v>
      </c>
      <c r="N49" s="40">
        <v>0</v>
      </c>
      <c r="O49" s="40">
        <f t="shared" si="12"/>
        <v>0</v>
      </c>
      <c r="P49" s="40">
        <f t="shared" si="10"/>
        <v>0</v>
      </c>
    </row>
    <row r="50" spans="1:16" ht="15" customHeight="1">
      <c r="A50" s="30">
        <v>41</v>
      </c>
      <c r="B50" s="30"/>
      <c r="C50" s="50"/>
      <c r="D50" s="30">
        <v>4</v>
      </c>
      <c r="E50" s="67" t="s">
        <v>103</v>
      </c>
      <c r="F50" s="86">
        <v>500</v>
      </c>
      <c r="G50" s="51">
        <v>0</v>
      </c>
      <c r="H50" s="51">
        <v>0</v>
      </c>
      <c r="I50" s="61">
        <v>0</v>
      </c>
      <c r="J50" s="51">
        <v>0</v>
      </c>
      <c r="K50" s="40">
        <f t="shared" si="11"/>
        <v>0</v>
      </c>
      <c r="L50" s="61">
        <v>0</v>
      </c>
      <c r="M50" s="61">
        <v>0</v>
      </c>
      <c r="N50" s="40">
        <v>0</v>
      </c>
      <c r="O50" s="40">
        <f t="shared" si="12"/>
        <v>0</v>
      </c>
      <c r="P50" s="40">
        <f t="shared" si="10"/>
        <v>0</v>
      </c>
    </row>
    <row r="51" spans="1:16" ht="15" customHeight="1">
      <c r="A51" s="30">
        <v>41</v>
      </c>
      <c r="B51" s="30"/>
      <c r="C51" s="50"/>
      <c r="D51" s="30">
        <v>5</v>
      </c>
      <c r="E51" s="67" t="s">
        <v>104</v>
      </c>
      <c r="F51" s="86">
        <v>0</v>
      </c>
      <c r="G51" s="51">
        <v>0</v>
      </c>
      <c r="H51" s="51">
        <v>0</v>
      </c>
      <c r="I51" s="51">
        <v>0</v>
      </c>
      <c r="J51" s="51">
        <v>0</v>
      </c>
      <c r="K51" s="40">
        <f t="shared" si="11"/>
        <v>0</v>
      </c>
      <c r="L51" s="61">
        <v>2500</v>
      </c>
      <c r="M51" s="38">
        <v>5000</v>
      </c>
      <c r="N51" s="40">
        <v>0</v>
      </c>
      <c r="O51" s="40">
        <f t="shared" si="12"/>
        <v>5000</v>
      </c>
      <c r="P51" s="40">
        <f t="shared" si="10"/>
        <v>5000</v>
      </c>
    </row>
    <row r="52" spans="5:7" ht="12.75">
      <c r="E52" s="13"/>
      <c r="G52" s="8"/>
    </row>
    <row r="53" spans="5:7" ht="12.75">
      <c r="E53" s="13"/>
      <c r="G53" s="8"/>
    </row>
    <row r="54" ht="12.75">
      <c r="E54" s="13"/>
    </row>
    <row r="55" ht="12.75">
      <c r="E55" s="13"/>
    </row>
    <row r="56" ht="12.75">
      <c r="E56" s="13"/>
    </row>
    <row r="57" spans="5:7" ht="12.75">
      <c r="E57" s="13"/>
      <c r="G57" s="8"/>
    </row>
    <row r="59" spans="5:7" ht="12.75">
      <c r="E59" s="13"/>
      <c r="G59" s="8"/>
    </row>
    <row r="73" ht="12.75">
      <c r="E73" t="s">
        <v>74</v>
      </c>
    </row>
  </sheetData>
  <sheetProtection/>
  <mergeCells count="39">
    <mergeCell ref="A38:A39"/>
    <mergeCell ref="D37:D39"/>
    <mergeCell ref="A40:A41"/>
    <mergeCell ref="D40:D41"/>
    <mergeCell ref="B6:B7"/>
    <mergeCell ref="C6:C7"/>
    <mergeCell ref="C29:E29"/>
    <mergeCell ref="D12:D13"/>
    <mergeCell ref="D15:E15"/>
    <mergeCell ref="D6:D7"/>
    <mergeCell ref="E21:E22"/>
    <mergeCell ref="D21:D22"/>
    <mergeCell ref="E12:E13"/>
    <mergeCell ref="C42:E42"/>
    <mergeCell ref="E6:E7"/>
    <mergeCell ref="C23:E23"/>
    <mergeCell ref="D33:D34"/>
    <mergeCell ref="E33:E34"/>
    <mergeCell ref="E19:E20"/>
    <mergeCell ref="A3:E5"/>
    <mergeCell ref="D19:D20"/>
    <mergeCell ref="F5:K5"/>
    <mergeCell ref="F4:K4"/>
    <mergeCell ref="H6:H7"/>
    <mergeCell ref="F6:F7"/>
    <mergeCell ref="I6:I7"/>
    <mergeCell ref="G6:G7"/>
    <mergeCell ref="J6:J7"/>
    <mergeCell ref="A6:A7"/>
    <mergeCell ref="C45:E45"/>
    <mergeCell ref="P3:P7"/>
    <mergeCell ref="L4:O4"/>
    <mergeCell ref="L5:O5"/>
    <mergeCell ref="O6:O7"/>
    <mergeCell ref="K6:K7"/>
    <mergeCell ref="N6:N7"/>
    <mergeCell ref="F3:O3"/>
    <mergeCell ref="M6:M7"/>
    <mergeCell ref="L6:L7"/>
  </mergeCells>
  <printOptions horizontalCentered="1" verticalCentered="1"/>
  <pageMargins left="0.7874015748031497" right="0.7874015748031497" top="0.984251968503937" bottom="0.8661417322834646" header="0.5118110236220472" footer="0.5118110236220472"/>
  <pageSetup firstPageNumber="9" useFirstPageNumber="1" horizontalDpi="600" verticalDpi="600" orientation="landscape" paperSize="9" scale="62" r:id="rId1"/>
  <headerFooter alignWithMargins="0">
    <oddFooter>&amp;C4. rozpočtové opatrenie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pc088</cp:lastModifiedBy>
  <cp:lastPrinted>2016-06-01T14:00:05Z</cp:lastPrinted>
  <dcterms:created xsi:type="dcterms:W3CDTF">2006-06-21T07:20:26Z</dcterms:created>
  <dcterms:modified xsi:type="dcterms:W3CDTF">2016-06-01T14:00:20Z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